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0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mnex\Downloads\"/>
    </mc:Choice>
  </mc:AlternateContent>
  <xr:revisionPtr revIDLastSave="0" documentId="8_{D0E7BA1F-4355-4713-8079-1EA1EBF71471}" xr6:coauthVersionLast="47" xr6:coauthVersionMax="47" xr10:uidLastSave="{00000000-0000-0000-0000-000000000000}"/>
  <bookViews>
    <workbookView xWindow="-120" yWindow="-120" windowWidth="20730" windowHeight="11040" tabRatio="899" firstSheet="1" activeTab="1" xr2:uid="{BB58AC6A-54BF-4737-AC47-B671BE90C38A}"/>
  </bookViews>
  <sheets>
    <sheet name="Dashboard" sheetId="15" r:id="rId1"/>
    <sheet name="Competency" sheetId="9" r:id="rId2"/>
    <sheet name="Guidelines for behavior skills" sheetId="14" r:id="rId3"/>
    <sheet name="Guidelines for technical skills" sheetId="11" r:id="rId4"/>
    <sheet name="dbase" sheetId="12" state="hidden" r:id="rId5"/>
    <sheet name="How to USE - Self Evaluation" sheetId="16" r:id="rId6"/>
    <sheet name="How to USE - Manager Evaluation" sheetId="17" state="hidden" r:id="rId7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" i="15" l="1"/>
  <c r="S4" i="15" l="1"/>
  <c r="S3" i="15"/>
  <c r="H4" i="15"/>
  <c r="C12" i="9"/>
  <c r="C13" i="9"/>
  <c r="C25" i="9"/>
  <c r="E27" i="9"/>
  <c r="E28" i="9"/>
  <c r="E29" i="9"/>
  <c r="E30" i="9"/>
  <c r="E31" i="9"/>
  <c r="E32" i="9"/>
  <c r="E33" i="9"/>
  <c r="E34" i="9"/>
  <c r="E35" i="9"/>
  <c r="E36" i="9"/>
  <c r="E37" i="9"/>
  <c r="E38" i="9"/>
  <c r="E39" i="9"/>
  <c r="M11" i="12" a="1"/>
  <c r="M11" i="12" s="1"/>
  <c r="C11" i="9"/>
  <c r="C14" i="9"/>
  <c r="C15" i="9"/>
  <c r="C16" i="9"/>
  <c r="C17" i="9"/>
  <c r="C18" i="9"/>
  <c r="C19" i="9"/>
  <c r="C20" i="9"/>
  <c r="C21" i="9"/>
  <c r="C22" i="9"/>
  <c r="C23" i="9"/>
  <c r="C24" i="9"/>
  <c r="C26" i="9"/>
  <c r="C27" i="9"/>
  <c r="C28" i="9"/>
  <c r="C29" i="9"/>
  <c r="C30" i="9"/>
  <c r="C31" i="9"/>
  <c r="C32" i="9"/>
  <c r="C33" i="9"/>
  <c r="C34" i="9"/>
  <c r="C35" i="9"/>
  <c r="C36" i="9"/>
  <c r="C37" i="9"/>
  <c r="C38" i="9"/>
  <c r="C39" i="9"/>
  <c r="C10" i="9"/>
  <c r="I11" i="9"/>
  <c r="I12" i="9"/>
  <c r="I13" i="9"/>
  <c r="I14" i="9"/>
  <c r="I15" i="9"/>
  <c r="I16" i="9"/>
  <c r="I17" i="9"/>
  <c r="I18" i="9"/>
  <c r="I19" i="9"/>
  <c r="I20" i="9"/>
  <c r="I21" i="9"/>
  <c r="I22" i="9"/>
  <c r="F6" i="9"/>
  <c r="E23" i="9" s="1"/>
  <c r="E6" i="9"/>
  <c r="E22" i="9" s="1"/>
  <c r="M8" i="12"/>
  <c r="M7" i="12"/>
  <c r="M6" i="12"/>
  <c r="M5" i="12"/>
  <c r="M4" i="12"/>
  <c r="E40" i="9"/>
  <c r="I10" i="9"/>
  <c r="AB17" i="9"/>
  <c r="AB16" i="9"/>
  <c r="AB15" i="9"/>
  <c r="AA56" i="9"/>
  <c r="AA55" i="9"/>
  <c r="AA54" i="9"/>
  <c r="AA53" i="9"/>
  <c r="AA52" i="9"/>
  <c r="AA51" i="9"/>
  <c r="AB40" i="9"/>
  <c r="AB39" i="9"/>
  <c r="AB38" i="9"/>
  <c r="AB37" i="9"/>
  <c r="AB36" i="9"/>
  <c r="AB35" i="9"/>
  <c r="AB34" i="9"/>
  <c r="AB33" i="9"/>
  <c r="AB32" i="9"/>
  <c r="AB31" i="9"/>
  <c r="AB30" i="9"/>
  <c r="AB29" i="9"/>
  <c r="AB28" i="9"/>
  <c r="AB27" i="9"/>
  <c r="AB26" i="9"/>
  <c r="AB25" i="9"/>
  <c r="AB24" i="9"/>
  <c r="AB23" i="9"/>
  <c r="AB22" i="9"/>
  <c r="AB21" i="9"/>
  <c r="AB20" i="9"/>
  <c r="AB19" i="9"/>
  <c r="AB18" i="9"/>
  <c r="AB14" i="9"/>
  <c r="AB13" i="9"/>
  <c r="AB12" i="9"/>
  <c r="AB11" i="9"/>
  <c r="AB10" i="9"/>
  <c r="AA6" i="9"/>
  <c r="E20" i="9" l="1"/>
  <c r="E18" i="9"/>
  <c r="E14" i="9"/>
  <c r="E15" i="9"/>
  <c r="E26" i="9"/>
  <c r="D49" i="9" s="1"/>
  <c r="E25" i="9"/>
  <c r="D44" i="9" s="1"/>
  <c r="E13" i="9"/>
  <c r="E21" i="9"/>
  <c r="E19" i="9"/>
  <c r="E17" i="9"/>
  <c r="E16" i="9"/>
  <c r="E24" i="9"/>
  <c r="D47" i="9" s="1"/>
  <c r="E12" i="9"/>
  <c r="E11" i="9"/>
  <c r="E46" i="9"/>
  <c r="E45" i="9"/>
  <c r="E43" i="9"/>
  <c r="E42" i="9"/>
  <c r="D48" i="9"/>
  <c r="E10" i="9"/>
  <c r="D53" i="9"/>
  <c r="D56" i="9"/>
  <c r="D55" i="9"/>
  <c r="D54" i="9"/>
  <c r="D52" i="9"/>
  <c r="I40" i="9"/>
  <c r="I39" i="9"/>
  <c r="I38" i="9"/>
  <c r="I37" i="9"/>
  <c r="I36" i="9"/>
  <c r="I35" i="9"/>
  <c r="I34" i="9"/>
  <c r="I33" i="9"/>
  <c r="I32" i="9"/>
  <c r="I31" i="9"/>
  <c r="I30" i="9"/>
  <c r="I29" i="9"/>
  <c r="I28" i="9"/>
  <c r="I27" i="9"/>
  <c r="I26" i="9"/>
  <c r="E49" i="9" s="1"/>
  <c r="I25" i="9"/>
  <c r="E44" i="9" s="1"/>
  <c r="I24" i="9"/>
  <c r="E47" i="9" s="1"/>
  <c r="I23" i="9"/>
  <c r="E48" i="9" s="1"/>
  <c r="D43" i="9" l="1"/>
  <c r="D45" i="9"/>
  <c r="D46" i="9"/>
  <c r="D42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<sst xmlns="http://schemas.openxmlformats.org/spreadsheetml/2006/main" count="643" uniqueCount="249">
  <si>
    <t>Self Review</t>
  </si>
  <si>
    <t>Manager Review</t>
  </si>
  <si>
    <t>Competency Mapping &amp; Evaluation Sheet</t>
  </si>
  <si>
    <t>Format No :</t>
  </si>
  <si>
    <t>Rev. No :</t>
  </si>
  <si>
    <t>00</t>
  </si>
  <si>
    <t>Rev. Date :</t>
  </si>
  <si>
    <t>Name of the Employee</t>
  </si>
  <si>
    <t>Premkumar Mani</t>
  </si>
  <si>
    <t>Date of Joining</t>
  </si>
  <si>
    <t>Educational Qualification</t>
  </si>
  <si>
    <t>Total Experience (Years)</t>
  </si>
  <si>
    <t>Date of Self Review</t>
  </si>
  <si>
    <t>Role</t>
  </si>
  <si>
    <t>Technical Head</t>
  </si>
  <si>
    <t>Date of Manager's review</t>
  </si>
  <si>
    <t>#</t>
  </si>
  <si>
    <t>Technical / Functional Skill Sets (add as required)</t>
  </si>
  <si>
    <t>Category</t>
  </si>
  <si>
    <t>Criticality</t>
  </si>
  <si>
    <t>Required 
Rating</t>
  </si>
  <si>
    <t>Past Experience</t>
  </si>
  <si>
    <t xml:space="preserve">Self Rating </t>
  </si>
  <si>
    <t>Self Justification</t>
  </si>
  <si>
    <t>Self Development Plan</t>
  </si>
  <si>
    <t>Manager's Rating</t>
  </si>
  <si>
    <t>Manager's Justification</t>
  </si>
  <si>
    <t>Training</t>
  </si>
  <si>
    <t>Projects</t>
  </si>
  <si>
    <t>Average</t>
  </si>
  <si>
    <t>ISO 9001:2015</t>
  </si>
  <si>
    <t>C</t>
  </si>
  <si>
    <t>VDA 6.3</t>
  </si>
  <si>
    <t>ASPICE - Process Expert</t>
  </si>
  <si>
    <t>NC</t>
  </si>
  <si>
    <t>ISO 21434:2021</t>
  </si>
  <si>
    <t>TISAX</t>
  </si>
  <si>
    <t>Single Mintue Exchange Dies (SMED)</t>
  </si>
  <si>
    <t>ASPICE - Provisional Assessor</t>
  </si>
  <si>
    <t xml:space="preserve">Lean/ Six Sigma Black Belt </t>
  </si>
  <si>
    <t>Statistical Process Controls (SPC)</t>
  </si>
  <si>
    <t>AIAG DFMEA</t>
  </si>
  <si>
    <t>Geometric Dimensioning &amp; Tolreance (GD&amp;T)</t>
  </si>
  <si>
    <t>Lean / Six Sigma Green Belt</t>
  </si>
  <si>
    <t>AI Frameworks</t>
  </si>
  <si>
    <t xml:space="preserve">ESG frameworks </t>
  </si>
  <si>
    <t>CQI-35 Wiring Harness System Assessment</t>
  </si>
  <si>
    <t>Daily Work Management</t>
  </si>
  <si>
    <t>II</t>
  </si>
  <si>
    <t>Technical Skill Sets - Category wise</t>
  </si>
  <si>
    <t>Past Appreciation</t>
  </si>
  <si>
    <t>Self Improvement Plan</t>
  </si>
  <si>
    <t>Management System</t>
  </si>
  <si>
    <t>Core Mfg toolset</t>
  </si>
  <si>
    <t>Manufacturing toolset- CQI</t>
  </si>
  <si>
    <t>Operational Excellence</t>
  </si>
  <si>
    <t>EV/AV</t>
  </si>
  <si>
    <t>Sustainability</t>
  </si>
  <si>
    <t xml:space="preserve">Digitalization and AI </t>
  </si>
  <si>
    <t>Strategy</t>
  </si>
  <si>
    <t>III</t>
  </si>
  <si>
    <t>Behavioral Skill Sets</t>
  </si>
  <si>
    <t xml:space="preserve">Past Appreciation </t>
  </si>
  <si>
    <t>Team Work, Inter-personal relationship building and Learning mindset</t>
  </si>
  <si>
    <t>Problem solving &amp; Critical thinking</t>
  </si>
  <si>
    <t>Change Management, Adaptability and Flexibility</t>
  </si>
  <si>
    <t>Project Management &amp; Communication</t>
  </si>
  <si>
    <t>Business Development, Solutioning mindset</t>
  </si>
  <si>
    <t>Acronyms / Ratings used</t>
  </si>
  <si>
    <t>Criticality: C - Critical, NC - Non Critical, Criticality of the skill set for the position to be reviewed by the Manager before submission to HR
Technical skills / capability Ratings: Refer Guidelines for Technical skills
Behavioural skills rating: Refer Guidelines for Behavioral skills</t>
  </si>
  <si>
    <t xml:space="preserve">HR Manager </t>
  </si>
  <si>
    <t xml:space="preserve">Manager Name </t>
  </si>
  <si>
    <t>COMPETENCY AND CAPABILITY ASSESSMENT GUIDELINE</t>
  </si>
  <si>
    <t>Behavioural Assessment</t>
  </si>
  <si>
    <t>Target</t>
  </si>
  <si>
    <t>Guide</t>
  </si>
  <si>
    <t>SCORE</t>
  </si>
  <si>
    <t>LEVEL1</t>
  </si>
  <si>
    <t>Not competent</t>
  </si>
  <si>
    <t>LEVEL2</t>
  </si>
  <si>
    <t>Supervisor/ Mid Management</t>
  </si>
  <si>
    <t>2</t>
  </si>
  <si>
    <t>LEVEL3</t>
  </si>
  <si>
    <t>Mid Management-Process owners</t>
  </si>
  <si>
    <t>3</t>
  </si>
  <si>
    <t>LEVEL4</t>
  </si>
  <si>
    <t>HOD / Senior Management level / Expert level</t>
  </si>
  <si>
    <t>No customer complaints, Good Cohesion with Project  Team members, Can handled clients teams and project teams independantly with less management involvement. Mentor Attitude.</t>
  </si>
  <si>
    <t>4</t>
  </si>
  <si>
    <t>TRAINING ASSESSMENT</t>
  </si>
  <si>
    <t>COACHING ASSESSMENT</t>
  </si>
  <si>
    <t>Need training</t>
  </si>
  <si>
    <t>Need training and support</t>
  </si>
  <si>
    <t>Theoretical knowledge / had training &amp; can explain 90% of the content without help (or)  Has attended one training workshop and Give one more session to co-tutor and can deliver by self</t>
  </si>
  <si>
    <t xml:space="preserve">'Theoretical and hands on past experience, Can explain more than 90% of content without help (or) Has supported 1 or more projects and self confident to deliver. </t>
  </si>
  <si>
    <t>Hands on past experience and has conducted 3 or more Training workshops. 
- Qualified LA / LSSGB and can support projects</t>
  </si>
  <si>
    <t xml:space="preserve">Hands on past experience and has delivered 3 or more projects (or) Qualified Project Manager and can lead projects alone
</t>
  </si>
  <si>
    <t>HODs / Senior Management level / Expert level</t>
  </si>
  <si>
    <t>Demonstrated ability to develop new materials, case studies, has taken project lead of projects - Demonstrated ability on the process / product domain" in addition to the mentioned in level 3</t>
  </si>
  <si>
    <t>Demonstrated ability to develop new project modules, case studies, has taken project lead of more than 10 projects - Technical Support to Sales Team on Project Discussions - Demonstrated ability on the process / product domain"</t>
  </si>
  <si>
    <t>Note1:</t>
  </si>
  <si>
    <t>Level 3 &amp; above are COMPETENT and shall deliver training programme, whereas Level 2 needs to be evaluated and shall be made COMPETENT based on Manager's approval</t>
  </si>
  <si>
    <t>Note2:</t>
  </si>
  <si>
    <t>Competency Self Review - P1 and  Manager Review (01st June)</t>
  </si>
  <si>
    <t>Competency Self Review - P2  and Manager Review (01st Sep)</t>
  </si>
  <si>
    <t>Competency Self Review - P3  and Manager Review (01st Dec)</t>
  </si>
  <si>
    <t>Competency Self Review - P4  and Manager Review (01st Mar)</t>
  </si>
  <si>
    <t xml:space="preserve">Competency Evaluation - Date and Manager Review is the final </t>
  </si>
  <si>
    <t>Required Rating for the position Vs Subjects</t>
  </si>
  <si>
    <t>Critical</t>
  </si>
  <si>
    <t>Non-Critical</t>
  </si>
  <si>
    <t>Technical</t>
  </si>
  <si>
    <t>Junior Consultant / Trainee</t>
  </si>
  <si>
    <t>Associate Consultant / Consultant</t>
  </si>
  <si>
    <t xml:space="preserve">Senior Consultant / Project Manager </t>
  </si>
  <si>
    <t>Principal Consultant/ Technical Head</t>
  </si>
  <si>
    <t>Behavioral</t>
  </si>
  <si>
    <t>Rating</t>
  </si>
  <si>
    <t xml:space="preserve">Criticality </t>
  </si>
  <si>
    <t>Code</t>
  </si>
  <si>
    <t>Self rating</t>
  </si>
  <si>
    <t>Code for C</t>
  </si>
  <si>
    <t>Code for NC</t>
  </si>
  <si>
    <t>0.0 - Not trained</t>
  </si>
  <si>
    <t>Trainee</t>
  </si>
  <si>
    <t>IATF 16949:2016</t>
  </si>
  <si>
    <t>Junior Consultant</t>
  </si>
  <si>
    <t>ISO 45001:2018</t>
  </si>
  <si>
    <t>Associate Consultant</t>
  </si>
  <si>
    <t>ISO 14001:2015</t>
  </si>
  <si>
    <t>Consultant</t>
  </si>
  <si>
    <t>ISO 50001:2018</t>
  </si>
  <si>
    <t>Senior Consultant</t>
  </si>
  <si>
    <t xml:space="preserve">AS 9100D </t>
  </si>
  <si>
    <t>Project Manager</t>
  </si>
  <si>
    <t>ISO 13485:2016</t>
  </si>
  <si>
    <t>Principal Consultant</t>
  </si>
  <si>
    <t xml:space="preserve">ISO/IEC 27001:2022 </t>
  </si>
  <si>
    <t>VDA 6.5</t>
  </si>
  <si>
    <t>VDA</t>
  </si>
  <si>
    <t>MMOG/LE 6.0</t>
  </si>
  <si>
    <t>BioSecurity</t>
  </si>
  <si>
    <t>Measurement System Analysis (MSA)</t>
  </si>
  <si>
    <t>Advanced Product Quality Planning (APQP)</t>
  </si>
  <si>
    <t>Production Part Approval Process (PPAP)</t>
  </si>
  <si>
    <t>AIAGVDADFMEA</t>
  </si>
  <si>
    <t>AIAGVDAPFMEA</t>
  </si>
  <si>
    <t>AIAG PFMEA</t>
  </si>
  <si>
    <t>Areospace APQP</t>
  </si>
  <si>
    <t>Control Plan-1st Edition</t>
  </si>
  <si>
    <t>Geometric Dimensioning &amp; Tolreance (GD&amp;T) - Advanced</t>
  </si>
  <si>
    <t>Tolreance Stack-Up Analysis(GD&amp;T Application)</t>
  </si>
  <si>
    <t>Design Of Experiments (DOE)</t>
  </si>
  <si>
    <t>Value Analysis/ Value Engineering (VAVE)</t>
  </si>
  <si>
    <t>7QC Tools</t>
  </si>
  <si>
    <t>Problem Solving Tool - G8D</t>
  </si>
  <si>
    <t>Root Cause Analysis(RCA)</t>
  </si>
  <si>
    <t>DOJO</t>
  </si>
  <si>
    <t xml:space="preserve">Kaizen </t>
  </si>
  <si>
    <t>CQI-8 Layered Process Audit Guidelines</t>
  </si>
  <si>
    <t>CQI-9 Heat Treat Assessments</t>
  </si>
  <si>
    <t>CQI-11 Plating System Assessments</t>
  </si>
  <si>
    <t>CQI- 12 Coating System Assessments</t>
  </si>
  <si>
    <t>CQI-14 Warranty Management Guidelines</t>
  </si>
  <si>
    <t>CQI-15 Welding System Assessments</t>
  </si>
  <si>
    <t>CQI 17 - Soldering System</t>
  </si>
  <si>
    <t xml:space="preserve">CQI 19 - AIAG Subtier supplier management </t>
  </si>
  <si>
    <t xml:space="preserve">CQI 22( COPQ) </t>
  </si>
  <si>
    <t xml:space="preserve">CQI 23 ( Molding System Assessment ) </t>
  </si>
  <si>
    <t>CQI-27 Casting System Assessments</t>
  </si>
  <si>
    <t>CQI-28 AIAG Traceability Guideliness</t>
  </si>
  <si>
    <t>CQI-29 Brazing System Assessments</t>
  </si>
  <si>
    <t>CQI-30 Rubber Processing System Assessments</t>
  </si>
  <si>
    <t>Fault Tree Analysis (FTA)</t>
  </si>
  <si>
    <t>Value Stream Mapping (VSM)</t>
  </si>
  <si>
    <t>Total Quality Management (TQM)</t>
  </si>
  <si>
    <t>Total Productive Maintenance(TPM)</t>
  </si>
  <si>
    <t>Effective Problem Solving (EPS)</t>
  </si>
  <si>
    <t>Lean/ Six Sigma Yellow Belt</t>
  </si>
  <si>
    <t>Training Within Industry (TWI) - Job Instructions (JI)</t>
  </si>
  <si>
    <t>Training Within Industry (TWI) - Job Relations (JR)</t>
  </si>
  <si>
    <t>Training Within Industry (TWI) - Job Method (JM)</t>
  </si>
  <si>
    <t>Lean Methodology</t>
  </si>
  <si>
    <t>AUTOSAR</t>
  </si>
  <si>
    <t>ISO 26262:2018 Level 1</t>
  </si>
  <si>
    <t>ISO 26262:2018 Level 2</t>
  </si>
  <si>
    <t>ISO 26262:2018 Level 3</t>
  </si>
  <si>
    <t>ASPICE - Competent Assessor</t>
  </si>
  <si>
    <t>ASPICE - Principal Assessor</t>
  </si>
  <si>
    <t>ISO/SAE 21434 Road Vehicle Cybersecurity Level 1</t>
  </si>
  <si>
    <t>ISO/SAE 21434 Road Vehicle Cybersecurity Level 2</t>
  </si>
  <si>
    <t>ISO/SAE 21434 Road Vehicle Cybersecurity Level 3</t>
  </si>
  <si>
    <t>Carbon Accounting</t>
  </si>
  <si>
    <t xml:space="preserve">ESG advisory </t>
  </si>
  <si>
    <t>GHG</t>
  </si>
  <si>
    <t xml:space="preserve">Digitalization of functions </t>
  </si>
  <si>
    <t>Generative AI</t>
  </si>
  <si>
    <t>Agentic AI</t>
  </si>
  <si>
    <t>AI led transformation &amp; business strategy</t>
  </si>
  <si>
    <t>KPIs, Management For Objectives, Management By Objectives</t>
  </si>
  <si>
    <t>BOSS Process</t>
  </si>
  <si>
    <t>Quality Function Deployment</t>
  </si>
  <si>
    <t>Hoshin Kanri</t>
  </si>
  <si>
    <t>Managing Point Checking Point (MPCP)</t>
  </si>
  <si>
    <t>VERTICALS - AS PER CHAD/US</t>
  </si>
  <si>
    <t>VERTICALS AS PER ASIA</t>
  </si>
  <si>
    <t xml:space="preserve">Strategy </t>
  </si>
  <si>
    <t>KPI, BOSS, DWM, Dashboards, Excel, Power BI</t>
  </si>
  <si>
    <t>Business Transformation</t>
  </si>
  <si>
    <t>Lean Six Sigma, Opex, Problem Solving</t>
  </si>
  <si>
    <t>Digitalization and AI</t>
  </si>
  <si>
    <t>Management Systems</t>
  </si>
  <si>
    <t xml:space="preserve">Cybersecurity </t>
  </si>
  <si>
    <t>EVAV</t>
  </si>
  <si>
    <t>Sustanability</t>
  </si>
  <si>
    <t>E- Mobility</t>
  </si>
  <si>
    <t xml:space="preserve">Human Capital </t>
  </si>
  <si>
    <t>X</t>
  </si>
  <si>
    <t>Mfg Core tools</t>
  </si>
  <si>
    <t>CQI</t>
  </si>
  <si>
    <t>Kindly fill in the areas circled in blue</t>
  </si>
  <si>
    <t>Technical trainings list Vs Category</t>
  </si>
  <si>
    <t>Behavioral 
(Sample Questions for better understanding)</t>
  </si>
  <si>
    <t>Describe a time when you worked successfully within a team? </t>
  </si>
  <si>
    <t>give an example of how you have contributed to a team's success? </t>
  </si>
  <si>
    <t>Tell me about a time you had to work with a difficult team member. How did you handle it? </t>
  </si>
  <si>
    <t>Describe a situation where you had to collaborate with a diverse group of individuals with varying backgrounds and perspectives to achieve a common objective </t>
  </si>
  <si>
    <t>Can you share an experience where your team did not meet its objectives? What did you learn? </t>
  </si>
  <si>
    <t>Analytical thinking</t>
  </si>
  <si>
    <t>Innovative solution</t>
  </si>
  <si>
    <t>Decision making abilities</t>
  </si>
  <si>
    <t>Challenges in the previous experience</t>
  </si>
  <si>
    <t>How you have overcame that situation</t>
  </si>
  <si>
    <t>Share your experience in Change Management</t>
  </si>
  <si>
    <t>If yes, then please explain:</t>
  </si>
  <si>
    <t xml:space="preserve">Any resistance to change have you faced in past. </t>
  </si>
  <si>
    <t>How you have engaged Stake holders.</t>
  </si>
  <si>
    <t>How you have ensured effective communication</t>
  </si>
  <si>
    <t>Have you handled any projects in the past.</t>
  </si>
  <si>
    <t>Challenges in the project and measure you have taken to overcome</t>
  </si>
  <si>
    <t>Were there any changes in the project scope during middle of the progress.  How you have handled the scenario.</t>
  </si>
  <si>
    <t>How all team members were aligned to the deliverables of the project</t>
  </si>
  <si>
    <t>Have we practiced risk assessment.  Please explain, if yes.</t>
  </si>
  <si>
    <t>Explain the way you have managed project timeline</t>
  </si>
  <si>
    <t>Relationship building</t>
  </si>
  <si>
    <t>Strategic thinking</t>
  </si>
  <si>
    <t>New topics - material development and value creation</t>
  </si>
  <si>
    <t>Customer feedback - Overall trend</t>
  </si>
  <si>
    <t>Self Learning Agility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</si>
</sst>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0">
    <font>
      <sz val="10"/>
      <name val="Arial"/>
    </font>
    <font>
      <b/>
      <sz val="10"/>
      <name val="Arial"/>
      <family val="2"/>
    </font>
    <font>
      <b/>
      <sz val="10"/>
      <color indexed="10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1"/>
      <color theme="1"/>
      <name val="Calibri"/>
      <family val="2"/>
      <scheme val="minor"/>
    </font>
    <font>
      <sz val="11"/>
      <color rgb="FFFFFFFF"/>
      <name val="Arial"/>
      <family val="2"/>
    </font>
    <font>
      <b/>
      <sz val="10"/>
      <color theme="1"/>
      <name val="Arial"/>
      <family val="2"/>
    </font>
    <font>
      <sz val="10"/>
      <color rgb="FF000000"/>
      <name val="Arial"/>
      <family val="2"/>
    </font>
    <font>
      <b/>
      <u/>
      <sz val="10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b/>
      <sz val="8"/>
      <color theme="1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1"/>
      <color theme="0"/>
      <name val="Calibri"/>
      <family val="2"/>
      <scheme val="minor"/>
    </font>
    <font>
      <b/>
      <sz val="16"/>
      <color theme="0"/>
      <name val="Arial"/>
      <family val="2"/>
    </font>
    <font>
      <b/>
      <sz val="9"/>
      <name val="Arial"/>
      <family val="2"/>
    </font>
    <font>
      <b/>
      <sz val="10"/>
      <color theme="3"/>
      <name val="Arial"/>
      <family val="2"/>
    </font>
    <font>
      <b/>
      <sz val="20"/>
      <color theme="0"/>
      <name val="Arial"/>
      <family val="2"/>
    </font>
  </fonts>
  <fills count="19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4682B4"/>
        <bgColor indexed="64"/>
      </patternFill>
    </fill>
    <fill>
      <patternFill patternType="solid">
        <fgColor rgb="FF8BC34A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 style="thin">
        <color rgb="FFCCCCCC"/>
      </top>
      <bottom/>
      <diagonal/>
    </border>
    <border>
      <left/>
      <right style="thin">
        <color rgb="FF000000"/>
      </right>
      <top style="thin">
        <color rgb="FFCCCCCC"/>
      </top>
      <bottom/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CCCCCC"/>
      </left>
      <right/>
      <top style="thin">
        <color rgb="FFCCCCCC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/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193">
    <xf numFmtId="0" fontId="0" fillId="0" borderId="0" xfId="0"/>
    <xf numFmtId="0" fontId="6" fillId="4" borderId="14" xfId="0" applyFont="1" applyFill="1" applyBorder="1" applyAlignment="1">
      <alignment horizontal="center" vertical="center" wrapText="1"/>
    </xf>
    <xf numFmtId="0" fontId="6" fillId="4" borderId="23" xfId="0" applyFont="1" applyFill="1" applyBorder="1" applyAlignment="1">
      <alignment horizontal="center" vertical="center" wrapText="1"/>
    </xf>
    <xf numFmtId="0" fontId="6" fillId="4" borderId="24" xfId="0" applyFont="1" applyFill="1" applyBorder="1" applyAlignment="1">
      <alignment horizontal="center" vertical="center" wrapText="1"/>
    </xf>
    <xf numFmtId="0" fontId="8" fillId="0" borderId="24" xfId="0" applyFont="1" applyBorder="1" applyAlignment="1">
      <alignment horizontal="center" vertical="center" wrapText="1"/>
    </xf>
    <xf numFmtId="0" fontId="8" fillId="5" borderId="26" xfId="0" applyFont="1" applyFill="1" applyBorder="1" applyAlignment="1">
      <alignment vertical="center" wrapText="1"/>
    </xf>
    <xf numFmtId="0" fontId="3" fillId="0" borderId="23" xfId="0" applyFont="1" applyBorder="1" applyAlignment="1">
      <alignment vertical="center" wrapText="1"/>
    </xf>
    <xf numFmtId="0" fontId="3" fillId="0" borderId="14" xfId="0" applyFont="1" applyBorder="1" applyAlignment="1">
      <alignment vertical="center" wrapText="1"/>
    </xf>
    <xf numFmtId="0" fontId="3" fillId="0" borderId="24" xfId="0" applyFont="1" applyBorder="1" applyAlignment="1">
      <alignment horizontal="center" vertical="center" wrapText="1"/>
    </xf>
    <xf numFmtId="0" fontId="3" fillId="0" borderId="14" xfId="0" quotePrefix="1" applyFont="1" applyBorder="1" applyAlignment="1">
      <alignment vertical="center" wrapText="1"/>
    </xf>
    <xf numFmtId="0" fontId="5" fillId="7" borderId="1" xfId="0" applyFont="1" applyFill="1" applyBorder="1" applyAlignment="1">
      <alignment horizontal="center"/>
    </xf>
    <xf numFmtId="0" fontId="0" fillId="8" borderId="1" xfId="0" applyFill="1" applyBorder="1"/>
    <xf numFmtId="0" fontId="0" fillId="3" borderId="1" xfId="0" applyFill="1" applyBorder="1" applyAlignment="1">
      <alignment horizontal="left"/>
    </xf>
    <xf numFmtId="0" fontId="0" fillId="3" borderId="1" xfId="0" applyFill="1" applyBorder="1"/>
    <xf numFmtId="0" fontId="0" fillId="8" borderId="1" xfId="0" applyFill="1" applyBorder="1" applyAlignment="1">
      <alignment horizontal="left"/>
    </xf>
    <xf numFmtId="0" fontId="9" fillId="0" borderId="0" xfId="0" applyFont="1"/>
    <xf numFmtId="0" fontId="3" fillId="0" borderId="0" xfId="0" applyFont="1"/>
    <xf numFmtId="164" fontId="0" fillId="8" borderId="1" xfId="0" applyNumberFormat="1" applyFill="1" applyBorder="1"/>
    <xf numFmtId="0" fontId="3" fillId="0" borderId="36" xfId="0" quotePrefix="1" applyFont="1" applyBorder="1" applyAlignment="1">
      <alignment vertical="center" wrapText="1"/>
    </xf>
    <xf numFmtId="0" fontId="3" fillId="8" borderId="1" xfId="0" applyFont="1" applyFill="1" applyBorder="1"/>
    <xf numFmtId="164" fontId="3" fillId="8" borderId="1" xfId="0" applyNumberFormat="1" applyFont="1" applyFill="1" applyBorder="1"/>
    <xf numFmtId="0" fontId="3" fillId="0" borderId="37" xfId="0" applyFont="1" applyBorder="1" applyAlignment="1">
      <alignment horizontal="center" vertical="center" wrapText="1"/>
    </xf>
    <xf numFmtId="0" fontId="8" fillId="0" borderId="38" xfId="0" applyFont="1" applyBorder="1" applyAlignment="1">
      <alignment horizontal="center" vertical="center" wrapText="1"/>
    </xf>
    <xf numFmtId="0" fontId="3" fillId="8" borderId="5" xfId="0" applyFont="1" applyFill="1" applyBorder="1" applyAlignment="1">
      <alignment vertical="center"/>
    </xf>
    <xf numFmtId="0" fontId="0" fillId="8" borderId="5" xfId="0" applyFill="1" applyBorder="1"/>
    <xf numFmtId="0" fontId="5" fillId="7" borderId="1" xfId="0" applyFont="1" applyFill="1" applyBorder="1" applyAlignment="1">
      <alignment horizontal="center" vertical="top" wrapText="1"/>
    </xf>
    <xf numFmtId="0" fontId="3" fillId="0" borderId="28" xfId="0" applyFont="1" applyBorder="1" applyAlignment="1">
      <alignment vertical="center" wrapText="1"/>
    </xf>
    <xf numFmtId="0" fontId="3" fillId="0" borderId="35" xfId="0" applyFont="1" applyBorder="1" applyAlignment="1">
      <alignment vertical="center" wrapText="1"/>
    </xf>
    <xf numFmtId="0" fontId="3" fillId="0" borderId="1" xfId="0" applyFont="1" applyBorder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0" fillId="0" borderId="0" xfId="0" quotePrefix="1" applyAlignment="1" applyProtection="1">
      <alignment horizontal="center" vertical="center" wrapText="1"/>
      <protection locked="0"/>
    </xf>
    <xf numFmtId="0" fontId="0" fillId="0" borderId="39" xfId="0" applyBorder="1"/>
    <xf numFmtId="0" fontId="0" fillId="0" borderId="34" xfId="0" applyBorder="1"/>
    <xf numFmtId="0" fontId="1" fillId="2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vertical="center"/>
    </xf>
    <xf numFmtId="0" fontId="3" fillId="0" borderId="1" xfId="0" applyFont="1" applyBorder="1" applyAlignment="1">
      <alignment vertical="center"/>
    </xf>
    <xf numFmtId="0" fontId="3" fillId="0" borderId="1" xfId="0" quotePrefix="1" applyFont="1" applyBorder="1" applyAlignme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vertical="center" wrapText="1"/>
    </xf>
    <xf numFmtId="0" fontId="3" fillId="0" borderId="1" xfId="0" applyFont="1" applyBorder="1" applyAlignment="1">
      <alignment vertical="center" textRotation="90" wrapText="1"/>
    </xf>
    <xf numFmtId="0" fontId="9" fillId="11" borderId="0" xfId="0" applyFont="1" applyFill="1"/>
    <xf numFmtId="0" fontId="3" fillId="0" borderId="33" xfId="0" quotePrefix="1" applyFont="1" applyBorder="1" applyAlignment="1">
      <alignment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9" borderId="0" xfId="0" applyFill="1" applyAlignment="1" applyProtection="1">
      <alignment horizontal="center" vertical="center"/>
      <protection locked="0"/>
    </xf>
    <xf numFmtId="0" fontId="13" fillId="9" borderId="3" xfId="0" applyFont="1" applyFill="1" applyBorder="1" applyAlignment="1">
      <alignment horizontal="center" vertical="center"/>
    </xf>
    <xf numFmtId="0" fontId="7" fillId="9" borderId="3" xfId="0" applyFont="1" applyFill="1" applyBorder="1" applyAlignment="1" applyProtection="1">
      <alignment vertical="center"/>
      <protection locked="0"/>
    </xf>
    <xf numFmtId="1" fontId="0" fillId="8" borderId="1" xfId="0" applyNumberFormat="1" applyFill="1" applyBorder="1" applyAlignment="1">
      <alignment horizontal="center"/>
    </xf>
    <xf numFmtId="0" fontId="14" fillId="0" borderId="0" xfId="0" applyFont="1" applyAlignment="1">
      <alignment vertical="center"/>
    </xf>
    <xf numFmtId="0" fontId="12" fillId="14" borderId="2" xfId="0" applyFont="1" applyFill="1" applyBorder="1" applyAlignment="1" applyProtection="1">
      <alignment vertical="center"/>
      <protection locked="0"/>
    </xf>
    <xf numFmtId="0" fontId="7" fillId="14" borderId="4" xfId="0" applyFont="1" applyFill="1" applyBorder="1" applyAlignment="1" applyProtection="1">
      <alignment vertical="center"/>
      <protection locked="0"/>
    </xf>
    <xf numFmtId="0" fontId="1" fillId="14" borderId="2" xfId="0" applyFont="1" applyFill="1" applyBorder="1" applyAlignment="1" applyProtection="1">
      <alignment horizontal="center" vertical="center"/>
      <protection locked="0"/>
    </xf>
    <xf numFmtId="0" fontId="13" fillId="12" borderId="1" xfId="0" applyFont="1" applyFill="1" applyBorder="1" applyAlignment="1">
      <alignment horizontal="left" vertical="center" wrapText="1"/>
    </xf>
    <xf numFmtId="0" fontId="13" fillId="12" borderId="1" xfId="0" applyFont="1" applyFill="1" applyBorder="1" applyAlignment="1" applyProtection="1">
      <alignment horizontal="center" vertical="center"/>
      <protection locked="0"/>
    </xf>
    <xf numFmtId="0" fontId="13" fillId="1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17" fillId="8" borderId="1" xfId="0" applyFont="1" applyFill="1" applyBorder="1"/>
    <xf numFmtId="0" fontId="17" fillId="3" borderId="1" xfId="0" applyFont="1" applyFill="1" applyBorder="1" applyAlignment="1">
      <alignment horizontal="left"/>
    </xf>
    <xf numFmtId="0" fontId="17" fillId="3" borderId="1" xfId="0" applyFont="1" applyFill="1" applyBorder="1"/>
    <xf numFmtId="0" fontId="17" fillId="8" borderId="1" xfId="0" applyFont="1" applyFill="1" applyBorder="1" applyAlignment="1">
      <alignment horizontal="left"/>
    </xf>
    <xf numFmtId="0" fontId="15" fillId="13" borderId="1" xfId="0" applyFont="1" applyFill="1" applyBorder="1" applyAlignment="1">
      <alignment horizontal="center" vertical="center"/>
    </xf>
    <xf numFmtId="0" fontId="3" fillId="3" borderId="5" xfId="0" applyFont="1" applyFill="1" applyBorder="1"/>
    <xf numFmtId="0" fontId="15" fillId="12" borderId="1" xfId="0" applyFont="1" applyFill="1" applyBorder="1" applyAlignment="1">
      <alignment horizontal="center" vertical="center"/>
    </xf>
    <xf numFmtId="0" fontId="3" fillId="16" borderId="0" xfId="0" applyFont="1" applyFill="1"/>
    <xf numFmtId="0" fontId="18" fillId="16" borderId="0" xfId="0" applyFont="1" applyFill="1"/>
    <xf numFmtId="0" fontId="1" fillId="0" borderId="0" xfId="0" applyFont="1"/>
    <xf numFmtId="0" fontId="3" fillId="0" borderId="4" xfId="0" applyFont="1" applyBorder="1" applyAlignment="1" applyProtection="1">
      <alignment horizontal="center" vertical="center"/>
      <protection locked="0"/>
    </xf>
    <xf numFmtId="0" fontId="13" fillId="12" borderId="6" xfId="0" applyFont="1" applyFill="1" applyBorder="1" applyAlignment="1">
      <alignment horizontal="left" vertical="center"/>
    </xf>
    <xf numFmtId="0" fontId="13" fillId="12" borderId="5" xfId="0" applyFont="1" applyFill="1" applyBorder="1" applyAlignment="1">
      <alignment horizontal="center"/>
    </xf>
    <xf numFmtId="0" fontId="3" fillId="0" borderId="1" xfId="0" applyFont="1" applyBorder="1" applyAlignment="1">
      <alignment vertical="center" wrapText="1"/>
    </xf>
    <xf numFmtId="0" fontId="3" fillId="0" borderId="2" xfId="0" applyFont="1" applyBorder="1" applyAlignment="1" applyProtection="1">
      <alignment horizontal="center" vertical="center" wrapText="1"/>
      <protection locked="0"/>
    </xf>
    <xf numFmtId="164" fontId="3" fillId="0" borderId="1" xfId="0" applyNumberFormat="1" applyFont="1" applyBorder="1" applyAlignment="1">
      <alignment horizontal="center" vertical="center"/>
    </xf>
    <xf numFmtId="2" fontId="3" fillId="0" borderId="1" xfId="0" applyNumberFormat="1" applyFont="1" applyBorder="1" applyAlignment="1" applyProtection="1">
      <alignment horizontal="center" vertical="center"/>
      <protection locked="0"/>
    </xf>
    <xf numFmtId="164" fontId="3" fillId="0" borderId="1" xfId="0" applyNumberFormat="1" applyFont="1" applyBorder="1" applyAlignment="1" applyProtection="1">
      <alignment horizontal="center" vertical="center"/>
      <protection locked="0"/>
    </xf>
    <xf numFmtId="164" fontId="3" fillId="0" borderId="1" xfId="0" applyNumberFormat="1" applyFont="1" applyBorder="1" applyAlignment="1">
      <alignment horizontal="center" vertical="center" wrapText="1"/>
    </xf>
    <xf numFmtId="0" fontId="0" fillId="8" borderId="40" xfId="0" applyFill="1" applyBorder="1"/>
    <xf numFmtId="0" fontId="0" fillId="8" borderId="41" xfId="0" applyFill="1" applyBorder="1"/>
    <xf numFmtId="0" fontId="0" fillId="8" borderId="42" xfId="0" applyFill="1" applyBorder="1"/>
    <xf numFmtId="0" fontId="0" fillId="8" borderId="43" xfId="0" applyFill="1" applyBorder="1"/>
    <xf numFmtId="0" fontId="0" fillId="8" borderId="0" xfId="0" applyFill="1"/>
    <xf numFmtId="0" fontId="0" fillId="8" borderId="11" xfId="0" applyFill="1" applyBorder="1"/>
    <xf numFmtId="0" fontId="0" fillId="8" borderId="44" xfId="0" applyFill="1" applyBorder="1"/>
    <xf numFmtId="0" fontId="0" fillId="8" borderId="12" xfId="0" applyFill="1" applyBorder="1"/>
    <xf numFmtId="0" fontId="0" fillId="8" borderId="13" xfId="0" applyFill="1" applyBorder="1"/>
    <xf numFmtId="0" fontId="3" fillId="8" borderId="0" xfId="0" applyFont="1" applyFill="1"/>
    <xf numFmtId="15" fontId="0" fillId="8" borderId="0" xfId="0" applyNumberFormat="1" applyFill="1"/>
    <xf numFmtId="0" fontId="14" fillId="0" borderId="0" xfId="0" applyFont="1" applyAlignment="1" applyProtection="1">
      <alignment vertical="center"/>
      <protection locked="0"/>
    </xf>
    <xf numFmtId="0" fontId="14" fillId="0" borderId="0" xfId="0" applyFont="1" applyAlignment="1" applyProtection="1">
      <alignment horizontal="center" vertical="center" wrapText="1"/>
      <protection locked="0"/>
    </xf>
    <xf numFmtId="0" fontId="5" fillId="17" borderId="1" xfId="0" applyFont="1" applyFill="1" applyBorder="1" applyAlignment="1">
      <alignment horizontal="center" vertical="top"/>
    </xf>
    <xf numFmtId="0" fontId="5" fillId="17" borderId="1" xfId="0" applyFont="1" applyFill="1" applyBorder="1" applyAlignment="1">
      <alignment horizontal="center" wrapText="1"/>
    </xf>
    <xf numFmtId="0" fontId="3" fillId="0" borderId="1" xfId="0" applyFont="1" applyBorder="1" applyAlignment="1">
      <alignment wrapText="1"/>
    </xf>
    <xf numFmtId="0" fontId="0" fillId="0" borderId="1" xfId="0" applyBorder="1" applyAlignment="1">
      <alignment wrapText="1"/>
    </xf>
    <xf numFmtId="0" fontId="0" fillId="0" borderId="1" xfId="0" applyBorder="1" applyAlignment="1">
      <alignment horizontal="left" wrapText="1"/>
    </xf>
    <xf numFmtId="0" fontId="0" fillId="0" borderId="5" xfId="0" applyBorder="1" applyAlignment="1">
      <alignment horizontal="left" wrapText="1"/>
    </xf>
    <xf numFmtId="0" fontId="0" fillId="0" borderId="34" xfId="0" applyBorder="1" applyAlignment="1">
      <alignment wrapText="1"/>
    </xf>
    <xf numFmtId="0" fontId="0" fillId="0" borderId="6" xfId="0" applyBorder="1" applyAlignment="1">
      <alignment wrapText="1"/>
    </xf>
    <xf numFmtId="0" fontId="0" fillId="0" borderId="5" xfId="0" applyBorder="1" applyAlignment="1">
      <alignment wrapText="1"/>
    </xf>
    <xf numFmtId="0" fontId="0" fillId="0" borderId="34" xfId="0" applyBorder="1" applyAlignment="1">
      <alignment horizontal="left" wrapText="1"/>
    </xf>
    <xf numFmtId="0" fontId="0" fillId="0" borderId="6" xfId="0" applyBorder="1" applyAlignment="1">
      <alignment horizontal="left" wrapText="1"/>
    </xf>
    <xf numFmtId="0" fontId="0" fillId="18" borderId="0" xfId="0" applyFill="1"/>
    <xf numFmtId="0" fontId="19" fillId="18" borderId="0" xfId="0" applyFont="1" applyFill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3" fillId="0" borderId="1" xfId="0" applyFont="1" applyBorder="1" applyAlignment="1" applyProtection="1">
      <alignment horizontal="center" vertical="center"/>
      <protection locked="0"/>
    </xf>
    <xf numFmtId="0" fontId="1" fillId="2" borderId="2" xfId="0" applyFont="1" applyFill="1" applyBorder="1" applyAlignment="1" applyProtection="1">
      <alignment horizontal="center" vertical="center"/>
      <protection locked="0"/>
    </xf>
    <xf numFmtId="0" fontId="1" fillId="2" borderId="4" xfId="0" applyFont="1" applyFill="1" applyBorder="1" applyAlignment="1" applyProtection="1">
      <alignment horizontal="center" vertical="center"/>
      <protection locked="0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7" xfId="0" applyFont="1" applyBorder="1" applyAlignment="1" applyProtection="1">
      <alignment horizontal="center" vertical="center" wrapText="1"/>
      <protection locked="0"/>
    </xf>
    <xf numFmtId="0" fontId="3" fillId="0" borderId="8" xfId="0" applyFont="1" applyBorder="1" applyAlignment="1" applyProtection="1">
      <alignment horizontal="center" vertical="center" wrapText="1"/>
      <protection locked="0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0" fontId="3" fillId="0" borderId="4" xfId="0" applyFont="1" applyBorder="1" applyAlignment="1" applyProtection="1">
      <alignment horizontal="center" vertical="center" wrapText="1"/>
      <protection locked="0"/>
    </xf>
    <xf numFmtId="0" fontId="1" fillId="2" borderId="7" xfId="0" applyFont="1" applyFill="1" applyBorder="1" applyAlignment="1" applyProtection="1">
      <alignment horizontal="center" vertical="center" wrapText="1"/>
      <protection locked="0"/>
    </xf>
    <xf numFmtId="0" fontId="1" fillId="2" borderId="39" xfId="0" applyFont="1" applyFill="1" applyBorder="1" applyAlignment="1" applyProtection="1">
      <alignment horizontal="center" vertical="center" wrapText="1"/>
      <protection locked="0"/>
    </xf>
    <xf numFmtId="0" fontId="1" fillId="2" borderId="8" xfId="0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3" fillId="0" borderId="2" xfId="0" applyFont="1" applyBorder="1" applyAlignment="1" applyProtection="1">
      <alignment horizontal="center" vertical="center"/>
      <protection locked="0"/>
    </xf>
    <xf numFmtId="0" fontId="3" fillId="0" borderId="4" xfId="0" applyFont="1" applyBorder="1" applyAlignment="1" applyProtection="1">
      <alignment horizontal="center" vertical="center"/>
      <protection locked="0"/>
    </xf>
    <xf numFmtId="0" fontId="13" fillId="13" borderId="2" xfId="0" applyFont="1" applyFill="1" applyBorder="1" applyAlignment="1">
      <alignment horizontal="center" vertical="center" wrapText="1"/>
    </xf>
    <xf numFmtId="0" fontId="13" fillId="13" borderId="4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13" fillId="13" borderId="7" xfId="0" applyFont="1" applyFill="1" applyBorder="1" applyAlignment="1" applyProtection="1">
      <alignment horizontal="center" vertical="center"/>
      <protection locked="0"/>
    </xf>
    <xf numFmtId="0" fontId="13" fillId="13" borderId="39" xfId="0" applyFont="1" applyFill="1" applyBorder="1" applyAlignment="1" applyProtection="1">
      <alignment horizontal="center" vertical="center"/>
      <protection locked="0"/>
    </xf>
    <xf numFmtId="0" fontId="4" fillId="0" borderId="3" xfId="0" applyFont="1" applyBorder="1" applyAlignment="1">
      <alignment horizontal="left" vertical="center" wrapText="1"/>
    </xf>
    <xf numFmtId="0" fontId="3" fillId="0" borderId="1" xfId="0" applyFont="1" applyBorder="1" applyAlignment="1" applyProtection="1">
      <alignment vertical="center"/>
      <protection locked="0"/>
    </xf>
    <xf numFmtId="0" fontId="16" fillId="15" borderId="1" xfId="0" applyFont="1" applyFill="1" applyBorder="1" applyAlignment="1">
      <alignment horizontal="center" vertical="center"/>
    </xf>
    <xf numFmtId="0" fontId="13" fillId="15" borderId="1" xfId="0" applyFont="1" applyFill="1" applyBorder="1" applyAlignment="1">
      <alignment horizontal="left" vertical="center" indent="1"/>
    </xf>
    <xf numFmtId="0" fontId="13" fillId="12" borderId="5" xfId="0" applyFont="1" applyFill="1" applyBorder="1" applyAlignment="1">
      <alignment horizontal="center" vertical="center"/>
    </xf>
    <xf numFmtId="0" fontId="13" fillId="12" borderId="6" xfId="0" applyFont="1" applyFill="1" applyBorder="1" applyAlignment="1">
      <alignment horizontal="center" vertical="center"/>
    </xf>
    <xf numFmtId="0" fontId="13" fillId="12" borderId="5" xfId="0" applyFont="1" applyFill="1" applyBorder="1" applyAlignment="1">
      <alignment horizontal="left" vertical="center"/>
    </xf>
    <xf numFmtId="0" fontId="13" fillId="12" borderId="6" xfId="0" applyFont="1" applyFill="1" applyBorder="1" applyAlignment="1">
      <alignment horizontal="left" vertical="center"/>
    </xf>
    <xf numFmtId="0" fontId="13" fillId="12" borderId="5" xfId="0" applyFont="1" applyFill="1" applyBorder="1" applyAlignment="1">
      <alignment horizontal="center" vertical="center" wrapText="1"/>
    </xf>
    <xf numFmtId="0" fontId="13" fillId="12" borderId="6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7" fillId="14" borderId="2" xfId="0" applyFont="1" applyFill="1" applyBorder="1" applyAlignment="1" applyProtection="1">
      <alignment horizontal="left" vertical="center"/>
      <protection locked="0"/>
    </xf>
    <xf numFmtId="0" fontId="7" fillId="14" borderId="3" xfId="0" applyFont="1" applyFill="1" applyBorder="1" applyAlignment="1" applyProtection="1">
      <alignment horizontal="left" vertical="center"/>
      <protection locked="0"/>
    </xf>
    <xf numFmtId="0" fontId="7" fillId="14" borderId="4" xfId="0" applyFont="1" applyFill="1" applyBorder="1" applyAlignment="1" applyProtection="1">
      <alignment horizontal="left" vertical="center"/>
      <protection locked="0"/>
    </xf>
    <xf numFmtId="15" fontId="1" fillId="0" borderId="1" xfId="0" applyNumberFormat="1" applyFont="1" applyBorder="1" applyAlignment="1" applyProtection="1">
      <alignment horizontal="left" vertical="center"/>
      <protection locked="0"/>
    </xf>
    <xf numFmtId="0" fontId="1" fillId="0" borderId="1" xfId="0" applyFont="1" applyBorder="1" applyAlignment="1" applyProtection="1">
      <alignment horizontal="left" vertical="center"/>
      <protection locked="0"/>
    </xf>
    <xf numFmtId="0" fontId="13" fillId="15" borderId="2" xfId="0" applyFont="1" applyFill="1" applyBorder="1" applyAlignment="1">
      <alignment horizontal="center" vertical="center"/>
    </xf>
    <xf numFmtId="0" fontId="13" fillId="15" borderId="3" xfId="0" applyFont="1" applyFill="1" applyBorder="1" applyAlignment="1">
      <alignment horizontal="center" vertical="center"/>
    </xf>
    <xf numFmtId="0" fontId="13" fillId="15" borderId="4" xfId="0" applyFont="1" applyFill="1" applyBorder="1" applyAlignment="1">
      <alignment horizontal="center" vertical="center"/>
    </xf>
    <xf numFmtId="0" fontId="1" fillId="14" borderId="1" xfId="0" applyFont="1" applyFill="1" applyBorder="1" applyAlignment="1" applyProtection="1">
      <alignment horizontal="left" vertical="center"/>
      <protection locked="0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  <protection locked="0"/>
    </xf>
    <xf numFmtId="0" fontId="13" fillId="13" borderId="5" xfId="0" applyFont="1" applyFill="1" applyBorder="1" applyAlignment="1">
      <alignment horizontal="center" vertical="center" wrapText="1"/>
    </xf>
    <xf numFmtId="0" fontId="13" fillId="13" borderId="6" xfId="0" applyFont="1" applyFill="1" applyBorder="1" applyAlignment="1">
      <alignment horizontal="center" vertical="center" wrapText="1"/>
    </xf>
    <xf numFmtId="0" fontId="13" fillId="13" borderId="7" xfId="0" applyFont="1" applyFill="1" applyBorder="1" applyAlignment="1">
      <alignment horizontal="center" vertical="center"/>
    </xf>
    <xf numFmtId="0" fontId="13" fillId="13" borderId="8" xfId="0" applyFont="1" applyFill="1" applyBorder="1" applyAlignment="1">
      <alignment horizontal="center" vertical="center"/>
    </xf>
    <xf numFmtId="0" fontId="13" fillId="13" borderId="9" xfId="0" applyFont="1" applyFill="1" applyBorder="1" applyAlignment="1">
      <alignment horizontal="center" vertical="center"/>
    </xf>
    <xf numFmtId="0" fontId="13" fillId="13" borderId="10" xfId="0" applyFont="1" applyFill="1" applyBorder="1" applyAlignment="1">
      <alignment horizontal="center" vertical="center"/>
    </xf>
    <xf numFmtId="0" fontId="6" fillId="6" borderId="25" xfId="0" applyFont="1" applyFill="1" applyBorder="1" applyAlignment="1">
      <alignment horizontal="center" vertical="center" wrapText="1"/>
    </xf>
    <xf numFmtId="0" fontId="6" fillId="6" borderId="18" xfId="0" applyFont="1" applyFill="1" applyBorder="1" applyAlignment="1">
      <alignment horizontal="center" vertical="center" wrapText="1"/>
    </xf>
    <xf numFmtId="0" fontId="6" fillId="4" borderId="20" xfId="0" applyFont="1" applyFill="1" applyBorder="1" applyAlignment="1">
      <alignment horizontal="center" vertical="center" wrapText="1"/>
    </xf>
    <xf numFmtId="0" fontId="6" fillId="4" borderId="21" xfId="0" applyFont="1" applyFill="1" applyBorder="1" applyAlignment="1">
      <alignment horizontal="center" vertical="center" wrapText="1"/>
    </xf>
    <xf numFmtId="0" fontId="6" fillId="4" borderId="22" xfId="0" applyFont="1" applyFill="1" applyBorder="1" applyAlignment="1">
      <alignment horizontal="center" vertical="center" wrapText="1"/>
    </xf>
    <xf numFmtId="0" fontId="6" fillId="6" borderId="19" xfId="0" applyFont="1" applyFill="1" applyBorder="1" applyAlignment="1">
      <alignment horizontal="center" vertical="center" wrapText="1"/>
    </xf>
    <xf numFmtId="0" fontId="10" fillId="5" borderId="27" xfId="0" applyFont="1" applyFill="1" applyBorder="1" applyAlignment="1">
      <alignment vertical="center" wrapText="1"/>
    </xf>
    <xf numFmtId="0" fontId="10" fillId="5" borderId="21" xfId="0" applyFont="1" applyFill="1" applyBorder="1" applyAlignment="1">
      <alignment vertical="center" wrapText="1"/>
    </xf>
    <xf numFmtId="0" fontId="10" fillId="5" borderId="22" xfId="0" applyFont="1" applyFill="1" applyBorder="1" applyAlignment="1">
      <alignment vertical="center" wrapText="1"/>
    </xf>
    <xf numFmtId="0" fontId="8" fillId="5" borderId="28" xfId="0" applyFont="1" applyFill="1" applyBorder="1" applyAlignment="1">
      <alignment vertical="center" wrapText="1"/>
    </xf>
    <xf numFmtId="0" fontId="8" fillId="5" borderId="30" xfId="0" applyFont="1" applyFill="1" applyBorder="1" applyAlignment="1">
      <alignment vertical="center" wrapText="1"/>
    </xf>
    <xf numFmtId="0" fontId="8" fillId="5" borderId="31" xfId="0" applyFont="1" applyFill="1" applyBorder="1" applyAlignment="1">
      <alignment vertical="center" wrapText="1"/>
    </xf>
    <xf numFmtId="0" fontId="10" fillId="5" borderId="15" xfId="0" applyFont="1" applyFill="1" applyBorder="1" applyAlignment="1">
      <alignment vertical="center" wrapText="1"/>
    </xf>
    <xf numFmtId="0" fontId="10" fillId="5" borderId="16" xfId="0" applyFont="1" applyFill="1" applyBorder="1" applyAlignment="1">
      <alignment vertical="center" wrapText="1"/>
    </xf>
    <xf numFmtId="0" fontId="10" fillId="5" borderId="29" xfId="0" applyFont="1" applyFill="1" applyBorder="1" applyAlignment="1">
      <alignment vertical="center" wrapText="1"/>
    </xf>
    <xf numFmtId="0" fontId="10" fillId="5" borderId="17" xfId="0" applyFont="1" applyFill="1" applyBorder="1" applyAlignment="1">
      <alignment vertical="center" wrapText="1"/>
    </xf>
    <xf numFmtId="0" fontId="10" fillId="5" borderId="0" xfId="0" applyFont="1" applyFill="1" applyAlignment="1">
      <alignment vertical="center" wrapText="1"/>
    </xf>
    <xf numFmtId="0" fontId="10" fillId="5" borderId="11" xfId="0" applyFont="1" applyFill="1" applyBorder="1" applyAlignment="1">
      <alignment vertical="center" wrapText="1"/>
    </xf>
    <xf numFmtId="0" fontId="10" fillId="5" borderId="32" xfId="0" applyFont="1" applyFill="1" applyBorder="1" applyAlignment="1">
      <alignment vertical="center" wrapText="1"/>
    </xf>
    <xf numFmtId="0" fontId="10" fillId="5" borderId="12" xfId="0" applyFont="1" applyFill="1" applyBorder="1" applyAlignment="1">
      <alignment vertical="center" wrapText="1"/>
    </xf>
    <xf numFmtId="0" fontId="10" fillId="5" borderId="13" xfId="0" applyFont="1" applyFill="1" applyBorder="1" applyAlignment="1">
      <alignment vertical="center" wrapText="1"/>
    </xf>
    <xf numFmtId="0" fontId="1" fillId="10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</cellXfs>
  <cellStyles count="1">
    <cellStyle name="Normal" xfId="0" builtinId="0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DD"/>
      <color rgb="FFF93413"/>
      <color rgb="FFF9291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5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IN" sz="1400" b="0" i="0" u="none" strike="noStrike" kern="1200" cap="none" spc="50" baseline="0">
                <a:solidFill>
                  <a:sysClr val="window" lastClr="FFFFFF">
                    <a:lumMod val="85000"/>
                  </a:sysClr>
                </a:solidFill>
              </a:rPr>
              <a:t>Behaviour Skills - Competency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5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24857479137977703"/>
          <c:y val="0.20941074994080672"/>
          <c:w val="0.4344232406405622"/>
          <c:h val="0.64020296731674731"/>
        </c:manualLayout>
      </c:layout>
      <c:radarChart>
        <c:radarStyle val="marker"/>
        <c:varyColors val="0"/>
        <c:ser>
          <c:idx val="0"/>
          <c:order val="0"/>
          <c:tx>
            <c:v>Reqd</c:v>
          </c:tx>
          <c:spPr>
            <a:ln w="19050" cap="rnd">
              <a:solidFill>
                <a:srgbClr val="F93413"/>
              </a:solidFill>
              <a:prstDash val="sysDash"/>
            </a:ln>
            <a:effectLst>
              <a:glow rad="76200">
                <a:schemeClr val="accent1">
                  <a:satMod val="175000"/>
                  <a:alpha val="34000"/>
                </a:schemeClr>
              </a:glow>
            </a:effectLst>
          </c:spPr>
          <c:marker>
            <c:symbol val="none"/>
          </c:marker>
          <c:cat>
            <c:strRef>
              <c:f>Competency!$B$52:$B$56</c:f>
              <c:strCache>
                <c:ptCount val="5"/>
                <c:pt idx="0">
                  <c:v>Team Work, Inter-personal relationship building and Learning mindset</c:v>
                </c:pt>
                <c:pt idx="1">
                  <c:v>Problem solving &amp; Critical thinking</c:v>
                </c:pt>
                <c:pt idx="2">
                  <c:v>Change Management, Adaptability and Flexibility</c:v>
                </c:pt>
                <c:pt idx="3">
                  <c:v>Project Management &amp; Communication</c:v>
                </c:pt>
                <c:pt idx="4">
                  <c:v>Business Development, Solutioning mindset</c:v>
                </c:pt>
              </c:strCache>
            </c:strRef>
          </c:cat>
          <c:val>
            <c:numRef>
              <c:f>Competency!$D$52:$D$56</c:f>
              <c:numCache>
                <c:formatCode>General</c:formatCode>
                <c:ptCount val="5"/>
                <c:pt idx="0">
                  <c:v>4</c:v>
                </c:pt>
                <c:pt idx="1">
                  <c:v>4</c:v>
                </c:pt>
                <c:pt idx="2">
                  <c:v>4</c:v>
                </c:pt>
                <c:pt idx="3">
                  <c:v>4</c:v>
                </c:pt>
                <c:pt idx="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7F9-42E5-8407-1EA49CABDB35}"/>
            </c:ext>
          </c:extLst>
        </c:ser>
        <c:ser>
          <c:idx val="1"/>
          <c:order val="1"/>
          <c:tx>
            <c:v>Self</c:v>
          </c:tx>
          <c:spPr>
            <a:ln w="12700" cap="rnd">
              <a:solidFill>
                <a:schemeClr val="accent6"/>
              </a:solidFill>
            </a:ln>
            <a:effectLst>
              <a:glow rad="76200">
                <a:schemeClr val="accent2">
                  <a:satMod val="175000"/>
                  <a:alpha val="34000"/>
                </a:schemeClr>
              </a:glow>
            </a:effectLst>
          </c:spPr>
          <c:marker>
            <c:symbol val="none"/>
          </c:marker>
          <c:cat>
            <c:strRef>
              <c:f>Competency!$B$52:$B$56</c:f>
              <c:strCache>
                <c:ptCount val="5"/>
                <c:pt idx="0">
                  <c:v>Team Work, Inter-personal relationship building and Learning mindset</c:v>
                </c:pt>
                <c:pt idx="1">
                  <c:v>Problem solving &amp; Critical thinking</c:v>
                </c:pt>
                <c:pt idx="2">
                  <c:v>Change Management, Adaptability and Flexibility</c:v>
                </c:pt>
                <c:pt idx="3">
                  <c:v>Project Management &amp; Communication</c:v>
                </c:pt>
                <c:pt idx="4">
                  <c:v>Business Development, Solutioning mindset</c:v>
                </c:pt>
              </c:strCache>
            </c:strRef>
          </c:cat>
          <c:val>
            <c:numRef>
              <c:f>Competency!$E$52:$E$56</c:f>
              <c:numCache>
                <c:formatCode>0.0</c:formatCode>
                <c:ptCount val="5"/>
                <c:pt idx="0">
                  <c:v>3</c:v>
                </c:pt>
                <c:pt idx="1">
                  <c:v>2</c:v>
                </c:pt>
                <c:pt idx="2">
                  <c:v>3.5</c:v>
                </c:pt>
                <c:pt idx="3">
                  <c:v>3</c:v>
                </c:pt>
                <c:pt idx="4">
                  <c:v>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7F9-42E5-8407-1EA49CABDB35}"/>
            </c:ext>
          </c:extLst>
        </c:ser>
        <c:ser>
          <c:idx val="2"/>
          <c:order val="2"/>
          <c:tx>
            <c:v>Manager</c:v>
          </c:tx>
          <c:spPr>
            <a:ln w="12700" cap="rnd">
              <a:solidFill>
                <a:schemeClr val="accent3"/>
              </a:solidFill>
            </a:ln>
            <a:effectLst>
              <a:glow rad="76200">
                <a:schemeClr val="accent3">
                  <a:satMod val="175000"/>
                  <a:alpha val="34000"/>
                </a:schemeClr>
              </a:glow>
            </a:effectLst>
          </c:spPr>
          <c:marker>
            <c:symbol val="none"/>
          </c:marker>
          <c:cat>
            <c:strRef>
              <c:f>Competency!$B$52:$B$56</c:f>
              <c:strCache>
                <c:ptCount val="5"/>
                <c:pt idx="0">
                  <c:v>Team Work, Inter-personal relationship building and Learning mindset</c:v>
                </c:pt>
                <c:pt idx="1">
                  <c:v>Problem solving &amp; Critical thinking</c:v>
                </c:pt>
                <c:pt idx="2">
                  <c:v>Change Management, Adaptability and Flexibility</c:v>
                </c:pt>
                <c:pt idx="3">
                  <c:v>Project Management &amp; Communication</c:v>
                </c:pt>
                <c:pt idx="4">
                  <c:v>Business Development, Solutioning mindset</c:v>
                </c:pt>
              </c:strCache>
            </c:strRef>
          </c:cat>
          <c:val>
            <c:numRef>
              <c:f>Competency!$K$52:$K$56</c:f>
              <c:numCache>
                <c:formatCode>General</c:formatCode>
                <c:ptCount val="5"/>
                <c:pt idx="0">
                  <c:v>0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7F9-42E5-8407-1EA49CABDB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58281976"/>
        <c:axId val="1058283416"/>
      </c:radarChart>
      <c:catAx>
        <c:axId val="10582819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alpha val="2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058283416"/>
        <c:crosses val="autoZero"/>
        <c:auto val="1"/>
        <c:lblAlgn val="ctr"/>
        <c:lblOffset val="100"/>
        <c:noMultiLvlLbl val="0"/>
      </c:catAx>
      <c:valAx>
        <c:axId val="10582834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alpha val="2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5">
                    <a:lumMod val="20000"/>
                    <a:lumOff val="8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82819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1.945215922071785E-2"/>
          <c:y val="0.85745071348272228"/>
          <c:w val="0.98054784077928214"/>
          <c:h val="0.1320539113286120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500" b="0" i="0" u="none" strike="noStrike" kern="1200" baseline="0"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dk1">
        <a:lumMod val="75000"/>
        <a:lumOff val="25000"/>
      </a:schemeClr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5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IN"/>
              <a:t>Technical Skills - Competency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5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radarChart>
        <c:radarStyle val="marker"/>
        <c:varyColors val="0"/>
        <c:ser>
          <c:idx val="0"/>
          <c:order val="0"/>
          <c:tx>
            <c:v>Req.Rating</c:v>
          </c:tx>
          <c:spPr>
            <a:ln w="28575" cap="rnd">
              <a:solidFill>
                <a:schemeClr val="accent1"/>
              </a:solidFill>
            </a:ln>
            <a:effectLst>
              <a:glow rad="76200">
                <a:schemeClr val="accent1">
                  <a:satMod val="175000"/>
                  <a:alpha val="34000"/>
                </a:schemeClr>
              </a:glow>
            </a:effectLst>
          </c:spPr>
          <c:marker>
            <c:symbol val="none"/>
          </c:marker>
          <c:cat>
            <c:strRef>
              <c:f>Competency!$B$42:$B$49</c:f>
              <c:strCache>
                <c:ptCount val="8"/>
                <c:pt idx="0">
                  <c:v>Management System</c:v>
                </c:pt>
                <c:pt idx="1">
                  <c:v>Core Mfg toolset</c:v>
                </c:pt>
                <c:pt idx="2">
                  <c:v>Manufacturing toolset- CQI</c:v>
                </c:pt>
                <c:pt idx="3">
                  <c:v>Operational Excellence</c:v>
                </c:pt>
                <c:pt idx="4">
                  <c:v>EV/AV</c:v>
                </c:pt>
                <c:pt idx="5">
                  <c:v>Sustainability</c:v>
                </c:pt>
                <c:pt idx="6">
                  <c:v>Digitalization and AI </c:v>
                </c:pt>
                <c:pt idx="7">
                  <c:v>Strategy</c:v>
                </c:pt>
              </c:strCache>
            </c:strRef>
          </c:cat>
          <c:val>
            <c:numRef>
              <c:f>Competency!$D$42:$D$49</c:f>
              <c:numCache>
                <c:formatCode>0.0</c:formatCode>
                <c:ptCount val="8"/>
                <c:pt idx="0">
                  <c:v>3.75</c:v>
                </c:pt>
                <c:pt idx="1">
                  <c:v>4</c:v>
                </c:pt>
                <c:pt idx="2">
                  <c:v>4</c:v>
                </c:pt>
                <c:pt idx="3">
                  <c:v>4</c:v>
                </c:pt>
                <c:pt idx="4">
                  <c:v>3</c:v>
                </c:pt>
                <c:pt idx="5">
                  <c:v>3</c:v>
                </c:pt>
                <c:pt idx="6">
                  <c:v>3</c:v>
                </c:pt>
                <c:pt idx="7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347-400C-9AC1-6F2AD53FA643}"/>
            </c:ext>
          </c:extLst>
        </c:ser>
        <c:ser>
          <c:idx val="1"/>
          <c:order val="1"/>
          <c:tx>
            <c:v>Self Rating</c:v>
          </c:tx>
          <c:spPr>
            <a:ln w="28575" cap="rnd">
              <a:solidFill>
                <a:schemeClr val="accent2"/>
              </a:solidFill>
            </a:ln>
            <a:effectLst>
              <a:glow rad="76200">
                <a:schemeClr val="accent2">
                  <a:satMod val="175000"/>
                  <a:alpha val="34000"/>
                </a:schemeClr>
              </a:glow>
            </a:effectLst>
          </c:spPr>
          <c:marker>
            <c:symbol val="none"/>
          </c:marker>
          <c:cat>
            <c:strRef>
              <c:f>Competency!$B$42:$B$49</c:f>
              <c:strCache>
                <c:ptCount val="8"/>
                <c:pt idx="0">
                  <c:v>Management System</c:v>
                </c:pt>
                <c:pt idx="1">
                  <c:v>Core Mfg toolset</c:v>
                </c:pt>
                <c:pt idx="2">
                  <c:v>Manufacturing toolset- CQI</c:v>
                </c:pt>
                <c:pt idx="3">
                  <c:v>Operational Excellence</c:v>
                </c:pt>
                <c:pt idx="4">
                  <c:v>EV/AV</c:v>
                </c:pt>
                <c:pt idx="5">
                  <c:v>Sustainability</c:v>
                </c:pt>
                <c:pt idx="6">
                  <c:v>Digitalization and AI </c:v>
                </c:pt>
                <c:pt idx="7">
                  <c:v>Strategy</c:v>
                </c:pt>
              </c:strCache>
            </c:strRef>
          </c:cat>
          <c:val>
            <c:numRef>
              <c:f>Competency!$E$42:$E$49</c:f>
              <c:numCache>
                <c:formatCode>0.0</c:formatCode>
                <c:ptCount val="8"/>
                <c:pt idx="0">
                  <c:v>2.75</c:v>
                </c:pt>
                <c:pt idx="1">
                  <c:v>3.5</c:v>
                </c:pt>
                <c:pt idx="2">
                  <c:v>3</c:v>
                </c:pt>
                <c:pt idx="3">
                  <c:v>3.75</c:v>
                </c:pt>
                <c:pt idx="4">
                  <c:v>3.6666666666666665</c:v>
                </c:pt>
                <c:pt idx="5">
                  <c:v>2</c:v>
                </c:pt>
                <c:pt idx="6">
                  <c:v>3.5</c:v>
                </c:pt>
                <c:pt idx="7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47-400C-9AC1-6F2AD53FA643}"/>
            </c:ext>
          </c:extLst>
        </c:ser>
        <c:ser>
          <c:idx val="2"/>
          <c:order val="2"/>
          <c:tx>
            <c:v>Manager Rating</c:v>
          </c:tx>
          <c:spPr>
            <a:ln w="28575" cap="rnd">
              <a:solidFill>
                <a:schemeClr val="accent3"/>
              </a:solidFill>
            </a:ln>
            <a:effectLst>
              <a:glow rad="76200">
                <a:schemeClr val="accent3">
                  <a:satMod val="175000"/>
                  <a:alpha val="34000"/>
                </a:schemeClr>
              </a:glow>
            </a:effectLst>
          </c:spPr>
          <c:marker>
            <c:symbol val="none"/>
          </c:marker>
          <c:cat>
            <c:strRef>
              <c:f>Competency!$B$42:$B$49</c:f>
              <c:strCache>
                <c:ptCount val="8"/>
                <c:pt idx="0">
                  <c:v>Management System</c:v>
                </c:pt>
                <c:pt idx="1">
                  <c:v>Core Mfg toolset</c:v>
                </c:pt>
                <c:pt idx="2">
                  <c:v>Manufacturing toolset- CQI</c:v>
                </c:pt>
                <c:pt idx="3">
                  <c:v>Operational Excellence</c:v>
                </c:pt>
                <c:pt idx="4">
                  <c:v>EV/AV</c:v>
                </c:pt>
                <c:pt idx="5">
                  <c:v>Sustainability</c:v>
                </c:pt>
                <c:pt idx="6">
                  <c:v>Digitalization and AI </c:v>
                </c:pt>
                <c:pt idx="7">
                  <c:v>Strategy</c:v>
                </c:pt>
              </c:strCache>
            </c:strRef>
          </c:cat>
          <c:val>
            <c:numRef>
              <c:f>Competency!$K$42:$K$49</c:f>
              <c:numCache>
                <c:formatCode>General</c:formatCode>
                <c:ptCount val="8"/>
                <c:pt idx="0">
                  <c:v>2</c:v>
                </c:pt>
                <c:pt idx="1">
                  <c:v>3</c:v>
                </c:pt>
                <c:pt idx="2">
                  <c:v>2</c:v>
                </c:pt>
                <c:pt idx="3">
                  <c:v>3</c:v>
                </c:pt>
                <c:pt idx="4">
                  <c:v>3</c:v>
                </c:pt>
                <c:pt idx="5">
                  <c:v>2</c:v>
                </c:pt>
                <c:pt idx="6">
                  <c:v>3</c:v>
                </c:pt>
                <c:pt idx="7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347-400C-9AC1-6F2AD53FA6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53524943"/>
        <c:axId val="1453523023"/>
      </c:radarChart>
      <c:catAx>
        <c:axId val="145352494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alpha val="2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53523023"/>
        <c:crosses val="autoZero"/>
        <c:auto val="1"/>
        <c:lblAlgn val="ctr"/>
        <c:lblOffset val="100"/>
        <c:noMultiLvlLbl val="0"/>
      </c:catAx>
      <c:valAx>
        <c:axId val="14535230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alpha val="20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5352494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dk1">
        <a:lumMod val="75000"/>
        <a:lumOff val="25000"/>
      </a:schemeClr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5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IN"/>
              <a:t>Technical Skills - Competency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5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v>Self Rating</c:v>
          </c:tx>
          <c:spPr>
            <a:solidFill>
              <a:schemeClr val="accent2">
                <a:alpha val="69804"/>
              </a:schemeClr>
            </a:solidFill>
            <a:ln w="9525" cap="flat" cmpd="sng" algn="ctr">
              <a:solidFill>
                <a:srgbClr val="FFC000">
                  <a:alpha val="70000"/>
                </a:srgbClr>
              </a:solidFill>
              <a:miter lim="800000"/>
            </a:ln>
            <a:effectLst>
              <a:glow rad="76200">
                <a:schemeClr val="accent2">
                  <a:satMod val="175000"/>
                  <a:alpha val="34000"/>
                </a:schemeClr>
              </a:glow>
            </a:effectLst>
          </c:spPr>
          <c:invertIfNegative val="0"/>
          <c:cat>
            <c:strRef>
              <c:f>Competency!$B$42:$B$49</c:f>
              <c:strCache>
                <c:ptCount val="8"/>
                <c:pt idx="0">
                  <c:v>Management System</c:v>
                </c:pt>
                <c:pt idx="1">
                  <c:v>Core Mfg toolset</c:v>
                </c:pt>
                <c:pt idx="2">
                  <c:v>Manufacturing toolset- CQI</c:v>
                </c:pt>
                <c:pt idx="3">
                  <c:v>Operational Excellence</c:v>
                </c:pt>
                <c:pt idx="4">
                  <c:v>EV/AV</c:v>
                </c:pt>
                <c:pt idx="5">
                  <c:v>Sustainability</c:v>
                </c:pt>
                <c:pt idx="6">
                  <c:v>Digitalization and AI </c:v>
                </c:pt>
                <c:pt idx="7">
                  <c:v>Strategy</c:v>
                </c:pt>
              </c:strCache>
            </c:strRef>
          </c:cat>
          <c:val>
            <c:numRef>
              <c:f>Competency!$E$42:$E$49</c:f>
              <c:numCache>
                <c:formatCode>0.0</c:formatCode>
                <c:ptCount val="8"/>
                <c:pt idx="0">
                  <c:v>2.75</c:v>
                </c:pt>
                <c:pt idx="1">
                  <c:v>3.5</c:v>
                </c:pt>
                <c:pt idx="2">
                  <c:v>3</c:v>
                </c:pt>
                <c:pt idx="3">
                  <c:v>3.75</c:v>
                </c:pt>
                <c:pt idx="4">
                  <c:v>3.6666666666666665</c:v>
                </c:pt>
                <c:pt idx="5">
                  <c:v>2</c:v>
                </c:pt>
                <c:pt idx="6">
                  <c:v>3.5</c:v>
                </c:pt>
                <c:pt idx="7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4F0-4950-A107-CF023BBC8B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53524943"/>
        <c:axId val="1453523023"/>
      </c:barChart>
      <c:lineChart>
        <c:grouping val="standard"/>
        <c:varyColors val="0"/>
        <c:ser>
          <c:idx val="0"/>
          <c:order val="0"/>
          <c:tx>
            <c:v>Req.Rating</c:v>
          </c:tx>
          <c:spPr>
            <a:ln w="28575" cap="rnd">
              <a:solidFill>
                <a:schemeClr val="accent1"/>
              </a:solidFill>
            </a:ln>
            <a:effectLst>
              <a:glow rad="76200">
                <a:schemeClr val="accent1">
                  <a:satMod val="175000"/>
                  <a:alpha val="34000"/>
                </a:schemeClr>
              </a:glow>
            </a:effectLst>
          </c:spPr>
          <c:marker>
            <c:symbol val="circle"/>
            <c:size val="4"/>
            <c:spPr>
              <a:solidFill>
                <a:schemeClr val="accent1">
                  <a:lumMod val="60000"/>
                  <a:lumOff val="40000"/>
                </a:schemeClr>
              </a:solidFill>
              <a:ln>
                <a:noFill/>
              </a:ln>
              <a:effectLst>
                <a:glow rad="63500">
                  <a:schemeClr val="accent1">
                    <a:satMod val="175000"/>
                    <a:alpha val="25000"/>
                  </a:schemeClr>
                </a:glow>
              </a:effectLst>
            </c:spPr>
          </c:marker>
          <c:cat>
            <c:strRef>
              <c:f>Competency!$B$42:$B$49</c:f>
              <c:strCache>
                <c:ptCount val="8"/>
                <c:pt idx="0">
                  <c:v>Management System</c:v>
                </c:pt>
                <c:pt idx="1">
                  <c:v>Core Mfg toolset</c:v>
                </c:pt>
                <c:pt idx="2">
                  <c:v>Manufacturing toolset- CQI</c:v>
                </c:pt>
                <c:pt idx="3">
                  <c:v>Operational Excellence</c:v>
                </c:pt>
                <c:pt idx="4">
                  <c:v>EV/AV</c:v>
                </c:pt>
                <c:pt idx="5">
                  <c:v>Sustainability</c:v>
                </c:pt>
                <c:pt idx="6">
                  <c:v>Digitalization and AI </c:v>
                </c:pt>
                <c:pt idx="7">
                  <c:v>Strategy</c:v>
                </c:pt>
              </c:strCache>
            </c:strRef>
          </c:cat>
          <c:val>
            <c:numRef>
              <c:f>Competency!$D$42:$D$49</c:f>
              <c:numCache>
                <c:formatCode>0.0</c:formatCode>
                <c:ptCount val="8"/>
                <c:pt idx="0">
                  <c:v>3.75</c:v>
                </c:pt>
                <c:pt idx="1">
                  <c:v>4</c:v>
                </c:pt>
                <c:pt idx="2">
                  <c:v>4</c:v>
                </c:pt>
                <c:pt idx="3">
                  <c:v>4</c:v>
                </c:pt>
                <c:pt idx="4">
                  <c:v>3</c:v>
                </c:pt>
                <c:pt idx="5">
                  <c:v>3</c:v>
                </c:pt>
                <c:pt idx="6">
                  <c:v>3</c:v>
                </c:pt>
                <c:pt idx="7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4F0-4950-A107-CF023BBC8BDC}"/>
            </c:ext>
          </c:extLst>
        </c:ser>
        <c:ser>
          <c:idx val="2"/>
          <c:order val="2"/>
          <c:tx>
            <c:v>Manager Rating</c:v>
          </c:tx>
          <c:spPr>
            <a:ln w="28575" cap="rnd">
              <a:solidFill>
                <a:schemeClr val="accent3"/>
              </a:solidFill>
            </a:ln>
            <a:effectLst>
              <a:glow rad="76200">
                <a:schemeClr val="accent3">
                  <a:satMod val="175000"/>
                  <a:alpha val="34000"/>
                </a:schemeClr>
              </a:glow>
            </a:effectLst>
          </c:spPr>
          <c:marker>
            <c:symbol val="none"/>
          </c:marker>
          <c:cat>
            <c:strRef>
              <c:f>Competency!$B$42:$B$49</c:f>
              <c:strCache>
                <c:ptCount val="8"/>
                <c:pt idx="0">
                  <c:v>Management System</c:v>
                </c:pt>
                <c:pt idx="1">
                  <c:v>Core Mfg toolset</c:v>
                </c:pt>
                <c:pt idx="2">
                  <c:v>Manufacturing toolset- CQI</c:v>
                </c:pt>
                <c:pt idx="3">
                  <c:v>Operational Excellence</c:v>
                </c:pt>
                <c:pt idx="4">
                  <c:v>EV/AV</c:v>
                </c:pt>
                <c:pt idx="5">
                  <c:v>Sustainability</c:v>
                </c:pt>
                <c:pt idx="6">
                  <c:v>Digitalization and AI </c:v>
                </c:pt>
                <c:pt idx="7">
                  <c:v>Strategy</c:v>
                </c:pt>
              </c:strCache>
            </c:strRef>
          </c:cat>
          <c:val>
            <c:numRef>
              <c:f>Competency!$K$42:$K$49</c:f>
              <c:numCache>
                <c:formatCode>General</c:formatCode>
                <c:ptCount val="8"/>
                <c:pt idx="0">
                  <c:v>2</c:v>
                </c:pt>
                <c:pt idx="1">
                  <c:v>3</c:v>
                </c:pt>
                <c:pt idx="2">
                  <c:v>2</c:v>
                </c:pt>
                <c:pt idx="3">
                  <c:v>3</c:v>
                </c:pt>
                <c:pt idx="4">
                  <c:v>3</c:v>
                </c:pt>
                <c:pt idx="5">
                  <c:v>2</c:v>
                </c:pt>
                <c:pt idx="6">
                  <c:v>3</c:v>
                </c:pt>
                <c:pt idx="7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4F0-4950-A107-CF023BBC8B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53524943"/>
        <c:axId val="1453523023"/>
      </c:lineChart>
      <c:catAx>
        <c:axId val="14535249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53523023"/>
        <c:crosses val="autoZero"/>
        <c:auto val="1"/>
        <c:lblAlgn val="ctr"/>
        <c:lblOffset val="100"/>
        <c:noMultiLvlLbl val="0"/>
      </c:catAx>
      <c:valAx>
        <c:axId val="1453523023"/>
        <c:scaling>
          <c:orientation val="minMax"/>
          <c:max val="4"/>
        </c:scaling>
        <c:delete val="0"/>
        <c:axPos val="l"/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5352494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dk1">
        <a:lumMod val="75000"/>
        <a:lumOff val="25000"/>
      </a:schemeClr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5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IN" sz="1400" b="0" i="0" u="none" strike="noStrike" kern="1200" cap="none" spc="50" baseline="0">
                <a:solidFill>
                  <a:sysClr val="window" lastClr="FFFFFF">
                    <a:lumMod val="85000"/>
                  </a:sysClr>
                </a:solidFill>
              </a:rPr>
              <a:t>Behaviour Skills - Competency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5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9527169192506714E-2"/>
          <c:y val="0.13923529195615195"/>
          <c:w val="0.84113463795751064"/>
          <c:h val="0.66827315051060932"/>
        </c:manualLayout>
      </c:layout>
      <c:barChart>
        <c:barDir val="col"/>
        <c:grouping val="clustered"/>
        <c:varyColors val="0"/>
        <c:ser>
          <c:idx val="1"/>
          <c:order val="1"/>
          <c:tx>
            <c:v>Self</c:v>
          </c:tx>
          <c:spPr>
            <a:solidFill>
              <a:schemeClr val="accent2">
                <a:alpha val="69804"/>
              </a:schemeClr>
            </a:solidFill>
            <a:ln w="12700" cap="flat" cmpd="sng" algn="ctr">
              <a:solidFill>
                <a:schemeClr val="accent6"/>
              </a:solidFill>
              <a:miter lim="800000"/>
            </a:ln>
            <a:effectLst>
              <a:glow rad="76200">
                <a:schemeClr val="accent2">
                  <a:satMod val="175000"/>
                  <a:alpha val="34000"/>
                </a:schemeClr>
              </a:glow>
            </a:effectLst>
          </c:spPr>
          <c:invertIfNegative val="0"/>
          <c:cat>
            <c:strRef>
              <c:f>Competency!$B$52:$B$56</c:f>
              <c:strCache>
                <c:ptCount val="5"/>
                <c:pt idx="0">
                  <c:v>Team Work, Inter-personal relationship building and Learning mindset</c:v>
                </c:pt>
                <c:pt idx="1">
                  <c:v>Problem solving &amp; Critical thinking</c:v>
                </c:pt>
                <c:pt idx="2">
                  <c:v>Change Management, Adaptability and Flexibility</c:v>
                </c:pt>
                <c:pt idx="3">
                  <c:v>Project Management &amp; Communication</c:v>
                </c:pt>
                <c:pt idx="4">
                  <c:v>Business Development, Solutioning mindset</c:v>
                </c:pt>
              </c:strCache>
            </c:strRef>
          </c:cat>
          <c:val>
            <c:numRef>
              <c:f>Competency!$E$52:$E$56</c:f>
              <c:numCache>
                <c:formatCode>0.0</c:formatCode>
                <c:ptCount val="5"/>
                <c:pt idx="0">
                  <c:v>3</c:v>
                </c:pt>
                <c:pt idx="1">
                  <c:v>2</c:v>
                </c:pt>
                <c:pt idx="2">
                  <c:v>3.5</c:v>
                </c:pt>
                <c:pt idx="3">
                  <c:v>3</c:v>
                </c:pt>
                <c:pt idx="4">
                  <c:v>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6F4-4F16-A08C-514D065071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58281976"/>
        <c:axId val="1058283416"/>
      </c:barChart>
      <c:lineChart>
        <c:grouping val="standard"/>
        <c:varyColors val="0"/>
        <c:ser>
          <c:idx val="0"/>
          <c:order val="0"/>
          <c:tx>
            <c:v>Reqd</c:v>
          </c:tx>
          <c:spPr>
            <a:ln w="19050" cap="rnd">
              <a:solidFill>
                <a:srgbClr val="0070C0"/>
              </a:solidFill>
              <a:prstDash val="solid"/>
            </a:ln>
            <a:effectLst>
              <a:glow rad="76200">
                <a:schemeClr val="accent1">
                  <a:satMod val="175000"/>
                  <a:alpha val="34000"/>
                </a:schemeClr>
              </a:glow>
            </a:effectLst>
          </c:spPr>
          <c:marker>
            <c:symbol val="circle"/>
            <c:size val="4"/>
            <c:spPr>
              <a:solidFill>
                <a:schemeClr val="accent1">
                  <a:lumMod val="60000"/>
                  <a:lumOff val="40000"/>
                </a:schemeClr>
              </a:solidFill>
              <a:ln>
                <a:noFill/>
              </a:ln>
              <a:effectLst>
                <a:glow rad="63500">
                  <a:schemeClr val="accent1">
                    <a:satMod val="175000"/>
                    <a:alpha val="25000"/>
                  </a:schemeClr>
                </a:glow>
              </a:effectLst>
            </c:spPr>
          </c:marker>
          <c:cat>
            <c:strRef>
              <c:f>Competency!$B$52:$B$56</c:f>
              <c:strCache>
                <c:ptCount val="5"/>
                <c:pt idx="0">
                  <c:v>Team Work, Inter-personal relationship building and Learning mindset</c:v>
                </c:pt>
                <c:pt idx="1">
                  <c:v>Problem solving &amp; Critical thinking</c:v>
                </c:pt>
                <c:pt idx="2">
                  <c:v>Change Management, Adaptability and Flexibility</c:v>
                </c:pt>
                <c:pt idx="3">
                  <c:v>Project Management &amp; Communication</c:v>
                </c:pt>
                <c:pt idx="4">
                  <c:v>Business Development, Solutioning mindset</c:v>
                </c:pt>
              </c:strCache>
            </c:strRef>
          </c:cat>
          <c:val>
            <c:numRef>
              <c:f>Competency!$D$52:$D$56</c:f>
              <c:numCache>
                <c:formatCode>General</c:formatCode>
                <c:ptCount val="5"/>
                <c:pt idx="0">
                  <c:v>4</c:v>
                </c:pt>
                <c:pt idx="1">
                  <c:v>4</c:v>
                </c:pt>
                <c:pt idx="2">
                  <c:v>4</c:v>
                </c:pt>
                <c:pt idx="3">
                  <c:v>4</c:v>
                </c:pt>
                <c:pt idx="4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6F4-4F16-A08C-514D0650712E}"/>
            </c:ext>
          </c:extLst>
        </c:ser>
        <c:ser>
          <c:idx val="2"/>
          <c:order val="2"/>
          <c:tx>
            <c:v>Manager</c:v>
          </c:tx>
          <c:spPr>
            <a:ln w="12700" cap="rnd">
              <a:solidFill>
                <a:schemeClr val="accent3"/>
              </a:solidFill>
            </a:ln>
            <a:effectLst>
              <a:glow rad="76200">
                <a:schemeClr val="accent3">
                  <a:satMod val="175000"/>
                  <a:alpha val="34000"/>
                </a:schemeClr>
              </a:glow>
            </a:effectLst>
          </c:spPr>
          <c:marker>
            <c:symbol val="none"/>
          </c:marker>
          <c:cat>
            <c:strRef>
              <c:f>Competency!$B$52:$B$56</c:f>
              <c:strCache>
                <c:ptCount val="5"/>
                <c:pt idx="0">
                  <c:v>Team Work, Inter-personal relationship building and Learning mindset</c:v>
                </c:pt>
                <c:pt idx="1">
                  <c:v>Problem solving &amp; Critical thinking</c:v>
                </c:pt>
                <c:pt idx="2">
                  <c:v>Change Management, Adaptability and Flexibility</c:v>
                </c:pt>
                <c:pt idx="3">
                  <c:v>Project Management &amp; Communication</c:v>
                </c:pt>
                <c:pt idx="4">
                  <c:v>Business Development, Solutioning mindset</c:v>
                </c:pt>
              </c:strCache>
            </c:strRef>
          </c:cat>
          <c:val>
            <c:numRef>
              <c:f>Competency!$K$52:$K$56</c:f>
              <c:numCache>
                <c:formatCode>General</c:formatCode>
                <c:ptCount val="5"/>
                <c:pt idx="0">
                  <c:v>0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6F4-4F16-A08C-514D065071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58281976"/>
        <c:axId val="1058283416"/>
      </c:lineChart>
      <c:catAx>
        <c:axId val="1058281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058283416"/>
        <c:crosses val="autoZero"/>
        <c:auto val="1"/>
        <c:lblAlgn val="ctr"/>
        <c:lblOffset val="100"/>
        <c:noMultiLvlLbl val="0"/>
      </c:catAx>
      <c:valAx>
        <c:axId val="1058283416"/>
        <c:scaling>
          <c:orientation val="minMax"/>
          <c:max val="4"/>
        </c:scaling>
        <c:delete val="0"/>
        <c:axPos val="l"/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5">
                    <a:lumMod val="20000"/>
                    <a:lumOff val="8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82819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500" b="0" i="0" u="none" strike="noStrike" kern="1200" baseline="0"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dk1">
        <a:lumMod val="75000"/>
        <a:lumOff val="25000"/>
      </a:schemeClr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0">
  <cs:axisTitle>
    <cs:lnRef idx="0"/>
    <cs:fillRef idx="0"/>
    <cs:effectRef idx="0"/>
    <cs:fontRef idx="minor">
      <a:schemeClr val="lt1">
        <a:lumMod val="75000"/>
      </a:schemeClr>
    </cs:fontRef>
    <cs:defRPr sz="900" b="1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75000"/>
      </a:schemeClr>
    </cs:fontRef>
    <cs:spPr>
      <a:solidFill>
        <a:schemeClr val="dk1">
          <a:lumMod val="75000"/>
          <a:lumOff val="25000"/>
        </a:schemeClr>
      </a:solidFill>
      <a:ln>
        <a:solidFill>
          <a:schemeClr val="lt1">
            <a:lumMod val="75000"/>
          </a:schemeClr>
        </a:solidFill>
      </a:ln>
      <a:effectLst>
        <a:glow rad="63500">
          <a:schemeClr val="lt1">
            <a:lumMod val="75000"/>
            <a:alpha val="15000"/>
          </a:schemeClr>
        </a:glow>
      </a:effectLst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alpha val="69804"/>
        </a:schemeClr>
      </a:solidFill>
      <a:ln w="9525" cap="flat" cmpd="sng" algn="ctr">
        <a:solidFill>
          <a:schemeClr val="phClr">
            <a:alpha val="69804"/>
          </a:schemeClr>
        </a:solidFill>
        <a:miter lim="800000"/>
      </a:ln>
      <a:effectLst>
        <a:glow rad="76200">
          <a:schemeClr val="phClr">
            <a:satMod val="175000"/>
            <a:alpha val="34000"/>
          </a:schemeClr>
        </a:glow>
      </a:effectLst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alpha val="69804"/>
        </a:schemeClr>
      </a:solidFill>
      <a:ln w="9525" cap="flat" cmpd="sng" algn="ctr">
        <a:solidFill>
          <a:schemeClr val="phClr">
            <a:alpha val="69804"/>
          </a:schemeClr>
        </a:solidFill>
        <a:miter lim="800000"/>
      </a:ln>
      <a:effectLst>
        <a:glow rad="76200">
          <a:schemeClr val="phClr">
            <a:satMod val="175000"/>
            <a:alpha val="34000"/>
          </a:schemeClr>
        </a:glow>
      </a:effectLst>
    </cs:spPr>
  </cs:dataPoint3D>
  <cs:dataPointLine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28575" cap="rnd">
        <a:solidFill>
          <a:schemeClr val="phClr"/>
        </a:solidFill>
      </a:ln>
      <a:effectLst>
        <a:glow rad="76200">
          <a:schemeClr val="phClr">
            <a:satMod val="175000"/>
            <a:alpha val="34000"/>
          </a:schemeClr>
        </a:glow>
      </a:effectLst>
    </cs:spPr>
  </cs:dataPointLine>
  <cs:dataPointMarker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lumMod val="60000"/>
          <a:lumOff val="40000"/>
        </a:schemeClr>
      </a:solidFill>
      <a:effectLst>
        <a:glow rad="63500">
          <a:schemeClr val="phClr">
            <a:satMod val="175000"/>
            <a:alpha val="25000"/>
          </a:schemeClr>
        </a:glow>
      </a:effectLst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0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0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85000"/>
      </a:schemeClr>
    </cs:fontRef>
    <cs:defRPr sz="1400" b="0" kern="1200" cap="none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20">
  <cs:axisTitle>
    <cs:lnRef idx="0"/>
    <cs:fillRef idx="0"/>
    <cs:effectRef idx="0"/>
    <cs:fontRef idx="minor">
      <a:schemeClr val="lt1">
        <a:lumMod val="75000"/>
      </a:schemeClr>
    </cs:fontRef>
    <cs:defRPr sz="900" b="1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75000"/>
      </a:schemeClr>
    </cs:fontRef>
    <cs:spPr>
      <a:solidFill>
        <a:schemeClr val="dk1">
          <a:lumMod val="75000"/>
          <a:lumOff val="25000"/>
        </a:schemeClr>
      </a:solidFill>
      <a:ln>
        <a:solidFill>
          <a:schemeClr val="lt1">
            <a:lumMod val="75000"/>
          </a:schemeClr>
        </a:solidFill>
      </a:ln>
      <a:effectLst>
        <a:glow rad="63500">
          <a:schemeClr val="lt1">
            <a:lumMod val="75000"/>
            <a:alpha val="15000"/>
          </a:schemeClr>
        </a:glow>
      </a:effectLst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alpha val="69804"/>
        </a:schemeClr>
      </a:solidFill>
      <a:ln w="9525" cap="flat" cmpd="sng" algn="ctr">
        <a:solidFill>
          <a:schemeClr val="phClr">
            <a:alpha val="69804"/>
          </a:schemeClr>
        </a:solidFill>
        <a:miter lim="800000"/>
      </a:ln>
      <a:effectLst>
        <a:glow rad="76200">
          <a:schemeClr val="phClr">
            <a:satMod val="175000"/>
            <a:alpha val="34000"/>
          </a:schemeClr>
        </a:glow>
      </a:effectLst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alpha val="69804"/>
        </a:schemeClr>
      </a:solidFill>
      <a:ln w="9525" cap="flat" cmpd="sng" algn="ctr">
        <a:solidFill>
          <a:schemeClr val="phClr">
            <a:alpha val="69804"/>
          </a:schemeClr>
        </a:solidFill>
        <a:miter lim="800000"/>
      </a:ln>
      <a:effectLst>
        <a:glow rad="76200">
          <a:schemeClr val="phClr">
            <a:satMod val="175000"/>
            <a:alpha val="34000"/>
          </a:schemeClr>
        </a:glow>
      </a:effectLst>
    </cs:spPr>
  </cs:dataPoint3D>
  <cs:dataPointLine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28575" cap="rnd">
        <a:solidFill>
          <a:schemeClr val="phClr"/>
        </a:solidFill>
      </a:ln>
      <a:effectLst>
        <a:glow rad="76200">
          <a:schemeClr val="phClr">
            <a:satMod val="175000"/>
            <a:alpha val="34000"/>
          </a:schemeClr>
        </a:glow>
      </a:effectLst>
    </cs:spPr>
  </cs:dataPointLine>
  <cs:dataPointMarker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lumMod val="60000"/>
          <a:lumOff val="40000"/>
        </a:schemeClr>
      </a:solidFill>
      <a:effectLst>
        <a:glow rad="63500">
          <a:schemeClr val="phClr">
            <a:satMod val="175000"/>
            <a:alpha val="25000"/>
          </a:schemeClr>
        </a:glow>
      </a:effectLst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0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0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85000"/>
      </a:schemeClr>
    </cs:fontRef>
    <cs:defRPr sz="1400" b="0" kern="1200" cap="none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20">
  <cs:axisTitle>
    <cs:lnRef idx="0"/>
    <cs:fillRef idx="0"/>
    <cs:effectRef idx="0"/>
    <cs:fontRef idx="minor">
      <a:schemeClr val="lt1">
        <a:lumMod val="75000"/>
      </a:schemeClr>
    </cs:fontRef>
    <cs:defRPr sz="900" b="1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75000"/>
      </a:schemeClr>
    </cs:fontRef>
    <cs:spPr>
      <a:solidFill>
        <a:schemeClr val="dk1">
          <a:lumMod val="75000"/>
          <a:lumOff val="25000"/>
        </a:schemeClr>
      </a:solidFill>
      <a:ln>
        <a:solidFill>
          <a:schemeClr val="lt1">
            <a:lumMod val="75000"/>
          </a:schemeClr>
        </a:solidFill>
      </a:ln>
      <a:effectLst>
        <a:glow rad="63500">
          <a:schemeClr val="lt1">
            <a:lumMod val="75000"/>
            <a:alpha val="15000"/>
          </a:schemeClr>
        </a:glow>
      </a:effectLst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alpha val="69804"/>
        </a:schemeClr>
      </a:solidFill>
      <a:ln w="9525" cap="flat" cmpd="sng" algn="ctr">
        <a:solidFill>
          <a:schemeClr val="phClr">
            <a:alpha val="69804"/>
          </a:schemeClr>
        </a:solidFill>
        <a:miter lim="800000"/>
      </a:ln>
      <a:effectLst>
        <a:glow rad="76200">
          <a:schemeClr val="phClr">
            <a:satMod val="175000"/>
            <a:alpha val="34000"/>
          </a:schemeClr>
        </a:glow>
      </a:effectLst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alpha val="69804"/>
        </a:schemeClr>
      </a:solidFill>
      <a:ln w="9525" cap="flat" cmpd="sng" algn="ctr">
        <a:solidFill>
          <a:schemeClr val="phClr">
            <a:alpha val="69804"/>
          </a:schemeClr>
        </a:solidFill>
        <a:miter lim="800000"/>
      </a:ln>
      <a:effectLst>
        <a:glow rad="76200">
          <a:schemeClr val="phClr">
            <a:satMod val="175000"/>
            <a:alpha val="34000"/>
          </a:schemeClr>
        </a:glow>
      </a:effectLst>
    </cs:spPr>
  </cs:dataPoint3D>
  <cs:dataPointLine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28575" cap="rnd">
        <a:solidFill>
          <a:schemeClr val="phClr"/>
        </a:solidFill>
      </a:ln>
      <a:effectLst>
        <a:glow rad="76200">
          <a:schemeClr val="phClr">
            <a:satMod val="175000"/>
            <a:alpha val="34000"/>
          </a:schemeClr>
        </a:glow>
      </a:effectLst>
    </cs:spPr>
  </cs:dataPointLine>
  <cs:dataPointMarker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lumMod val="60000"/>
          <a:lumOff val="40000"/>
        </a:schemeClr>
      </a:solidFill>
      <a:effectLst>
        <a:glow rad="63500">
          <a:schemeClr val="phClr">
            <a:satMod val="175000"/>
            <a:alpha val="25000"/>
          </a:schemeClr>
        </a:glow>
      </a:effectLst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0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0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85000"/>
      </a:schemeClr>
    </cs:fontRef>
    <cs:defRPr sz="1400" b="0" kern="1200" cap="none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20">
  <cs:axisTitle>
    <cs:lnRef idx="0"/>
    <cs:fillRef idx="0"/>
    <cs:effectRef idx="0"/>
    <cs:fontRef idx="minor">
      <a:schemeClr val="lt1">
        <a:lumMod val="75000"/>
      </a:schemeClr>
    </cs:fontRef>
    <cs:defRPr sz="900" b="1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75000"/>
      </a:schemeClr>
    </cs:fontRef>
    <cs:spPr>
      <a:solidFill>
        <a:schemeClr val="dk1">
          <a:lumMod val="75000"/>
          <a:lumOff val="25000"/>
        </a:schemeClr>
      </a:solidFill>
      <a:ln>
        <a:solidFill>
          <a:schemeClr val="lt1">
            <a:lumMod val="75000"/>
          </a:schemeClr>
        </a:solidFill>
      </a:ln>
      <a:effectLst>
        <a:glow rad="63500">
          <a:schemeClr val="lt1">
            <a:lumMod val="75000"/>
            <a:alpha val="15000"/>
          </a:schemeClr>
        </a:glow>
      </a:effectLst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alpha val="69804"/>
        </a:schemeClr>
      </a:solidFill>
      <a:ln w="9525" cap="flat" cmpd="sng" algn="ctr">
        <a:solidFill>
          <a:schemeClr val="phClr">
            <a:alpha val="69804"/>
          </a:schemeClr>
        </a:solidFill>
        <a:miter lim="800000"/>
      </a:ln>
      <a:effectLst>
        <a:glow rad="76200">
          <a:schemeClr val="phClr">
            <a:satMod val="175000"/>
            <a:alpha val="34000"/>
          </a:schemeClr>
        </a:glow>
      </a:effectLst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alpha val="69804"/>
        </a:schemeClr>
      </a:solidFill>
      <a:ln w="9525" cap="flat" cmpd="sng" algn="ctr">
        <a:solidFill>
          <a:schemeClr val="phClr">
            <a:alpha val="69804"/>
          </a:schemeClr>
        </a:solidFill>
        <a:miter lim="800000"/>
      </a:ln>
      <a:effectLst>
        <a:glow rad="76200">
          <a:schemeClr val="phClr">
            <a:satMod val="175000"/>
            <a:alpha val="34000"/>
          </a:schemeClr>
        </a:glow>
      </a:effectLst>
    </cs:spPr>
  </cs:dataPoint3D>
  <cs:dataPointLine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28575" cap="rnd">
        <a:solidFill>
          <a:schemeClr val="phClr"/>
        </a:solidFill>
      </a:ln>
      <a:effectLst>
        <a:glow rad="76200">
          <a:schemeClr val="phClr">
            <a:satMod val="175000"/>
            <a:alpha val="34000"/>
          </a:schemeClr>
        </a:glow>
      </a:effectLst>
    </cs:spPr>
  </cs:dataPointLine>
  <cs:dataPointMarker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lumMod val="60000"/>
          <a:lumOff val="40000"/>
        </a:schemeClr>
      </a:solidFill>
      <a:effectLst>
        <a:glow rad="63500">
          <a:schemeClr val="phClr">
            <a:satMod val="175000"/>
            <a:alpha val="25000"/>
          </a:schemeClr>
        </a:glow>
      </a:effectLst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0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0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85000"/>
      </a:schemeClr>
    </cs:fontRef>
    <cs:defRPr sz="1400" b="0" kern="1200" cap="none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image" Target="../media/image1.png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20109</xdr:colOff>
      <xdr:row>6</xdr:row>
      <xdr:rowOff>84667</xdr:rowOff>
    </xdr:from>
    <xdr:to>
      <xdr:col>9</xdr:col>
      <xdr:colOff>477310</xdr:colOff>
      <xdr:row>28</xdr:row>
      <xdr:rowOff>141816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BFC78F7-8C45-4480-A05D-D9FC4CF664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6350</xdr:colOff>
      <xdr:row>6</xdr:row>
      <xdr:rowOff>115359</xdr:rowOff>
    </xdr:from>
    <xdr:to>
      <xdr:col>18</xdr:col>
      <xdr:colOff>543984</xdr:colOff>
      <xdr:row>28</xdr:row>
      <xdr:rowOff>124884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DE5F3164-969F-4135-A3E5-A36FF09D8C8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0</xdr:colOff>
      <xdr:row>29</xdr:row>
      <xdr:rowOff>21167</xdr:rowOff>
    </xdr:from>
    <xdr:to>
      <xdr:col>18</xdr:col>
      <xdr:colOff>552450</xdr:colOff>
      <xdr:row>51</xdr:row>
      <xdr:rowOff>30692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B9A4165B-B513-46E5-BF26-A39AE12510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29</xdr:row>
      <xdr:rowOff>21167</xdr:rowOff>
    </xdr:from>
    <xdr:to>
      <xdr:col>9</xdr:col>
      <xdr:colOff>457201</xdr:colOff>
      <xdr:row>51</xdr:row>
      <xdr:rowOff>78316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DF3B16D7-D73F-4485-BDF4-A08712F342B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63500</xdr:colOff>
      <xdr:row>1</xdr:row>
      <xdr:rowOff>105833</xdr:rowOff>
    </xdr:from>
    <xdr:to>
      <xdr:col>2</xdr:col>
      <xdr:colOff>396875</xdr:colOff>
      <xdr:row>3</xdr:row>
      <xdr:rowOff>306916</xdr:rowOff>
    </xdr:to>
    <xdr:pic>
      <xdr:nvPicPr>
        <xdr:cNvPr id="3" name="Picture 2" descr="Omnex">
          <a:extLst>
            <a:ext uri="{FF2B5EF4-FFF2-40B4-BE49-F238E27FC236}">
              <a16:creationId xmlns:a16="http://schemas.microsoft.com/office/drawing/2014/main" id="{B66BE8B9-A050-0E50-2673-8AE318798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0" y="275166"/>
          <a:ext cx="1561042" cy="635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57151</xdr:rowOff>
    </xdr:from>
    <xdr:to>
      <xdr:col>1</xdr:col>
      <xdr:colOff>571500</xdr:colOff>
      <xdr:row>2</xdr:row>
      <xdr:rowOff>129243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8CB14577-7B67-4C0B-8F94-A6BDF677FB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" y="57151"/>
          <a:ext cx="981075" cy="47214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238125</xdr:colOff>
      <xdr:row>2</xdr:row>
      <xdr:rowOff>0</xdr:rowOff>
    </xdr:from>
    <xdr:to>
      <xdr:col>19</xdr:col>
      <xdr:colOff>525531</xdr:colOff>
      <xdr:row>23</xdr:row>
      <xdr:rowOff>67163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368638D-ACD8-B06D-C3D7-CDDC2312E1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8125" y="152400"/>
          <a:ext cx="11869806" cy="3496163"/>
        </a:xfrm>
        <a:prstGeom prst="rect">
          <a:avLst/>
        </a:prstGeom>
      </xdr:spPr>
    </xdr:pic>
    <xdr:clientData/>
  </xdr:twoCellAnchor>
  <xdr:twoCellAnchor editAs="oneCell">
    <xdr:from>
      <xdr:col>0</xdr:col>
      <xdr:colOff>228600</xdr:colOff>
      <xdr:row>24</xdr:row>
      <xdr:rowOff>66675</xdr:rowOff>
    </xdr:from>
    <xdr:to>
      <xdr:col>21</xdr:col>
      <xdr:colOff>39860</xdr:colOff>
      <xdr:row>38</xdr:row>
      <xdr:rowOff>114623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74A496F3-7E43-77F9-1805-DE7762FCA5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28600" y="3790950"/>
          <a:ext cx="12612860" cy="2314898"/>
        </a:xfrm>
        <a:prstGeom prst="rect">
          <a:avLst/>
        </a:prstGeom>
      </xdr:spPr>
    </xdr:pic>
    <xdr:clientData/>
  </xdr:twoCellAnchor>
  <xdr:twoCellAnchor>
    <xdr:from>
      <xdr:col>5</xdr:col>
      <xdr:colOff>304800</xdr:colOff>
      <xdr:row>4</xdr:row>
      <xdr:rowOff>47625</xdr:rowOff>
    </xdr:from>
    <xdr:to>
      <xdr:col>5</xdr:col>
      <xdr:colOff>581025</xdr:colOff>
      <xdr:row>5</xdr:row>
      <xdr:rowOff>114300</xdr:rowOff>
    </xdr:to>
    <xdr:sp macro="" textlink="">
      <xdr:nvSpPr>
        <xdr:cNvPr id="6" name="Oval 5">
          <a:extLst>
            <a:ext uri="{FF2B5EF4-FFF2-40B4-BE49-F238E27FC236}">
              <a16:creationId xmlns:a16="http://schemas.microsoft.com/office/drawing/2014/main" id="{141A3E89-8C83-24F7-7619-B841D48FC23F}"/>
            </a:ext>
          </a:extLst>
        </xdr:cNvPr>
        <xdr:cNvSpPr/>
      </xdr:nvSpPr>
      <xdr:spPr>
        <a:xfrm>
          <a:off x="3352800" y="533400"/>
          <a:ext cx="276225" cy="228600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IN" sz="900"/>
            <a:t>1</a:t>
          </a:r>
        </a:p>
      </xdr:txBody>
    </xdr:sp>
    <xdr:clientData/>
  </xdr:twoCellAnchor>
  <xdr:twoCellAnchor>
    <xdr:from>
      <xdr:col>6</xdr:col>
      <xdr:colOff>142875</xdr:colOff>
      <xdr:row>4</xdr:row>
      <xdr:rowOff>152400</xdr:rowOff>
    </xdr:from>
    <xdr:to>
      <xdr:col>6</xdr:col>
      <xdr:colOff>419100</xdr:colOff>
      <xdr:row>6</xdr:row>
      <xdr:rowOff>57150</xdr:rowOff>
    </xdr:to>
    <xdr:sp macro="" textlink="">
      <xdr:nvSpPr>
        <xdr:cNvPr id="7" name="Oval 6">
          <a:extLst>
            <a:ext uri="{FF2B5EF4-FFF2-40B4-BE49-F238E27FC236}">
              <a16:creationId xmlns:a16="http://schemas.microsoft.com/office/drawing/2014/main" id="{1B595637-9680-B5D5-06DA-34F5ECE67C62}"/>
            </a:ext>
          </a:extLst>
        </xdr:cNvPr>
        <xdr:cNvSpPr/>
      </xdr:nvSpPr>
      <xdr:spPr>
        <a:xfrm>
          <a:off x="3800475" y="638175"/>
          <a:ext cx="276225" cy="228600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IN" sz="900"/>
            <a:t>2</a:t>
          </a:r>
        </a:p>
      </xdr:txBody>
    </xdr:sp>
    <xdr:clientData/>
  </xdr:twoCellAnchor>
  <xdr:twoCellAnchor>
    <xdr:from>
      <xdr:col>13</xdr:col>
      <xdr:colOff>9525</xdr:colOff>
      <xdr:row>4</xdr:row>
      <xdr:rowOff>152400</xdr:rowOff>
    </xdr:from>
    <xdr:to>
      <xdr:col>13</xdr:col>
      <xdr:colOff>285750</xdr:colOff>
      <xdr:row>6</xdr:row>
      <xdr:rowOff>57150</xdr:rowOff>
    </xdr:to>
    <xdr:sp macro="" textlink="">
      <xdr:nvSpPr>
        <xdr:cNvPr id="8" name="Oval 7">
          <a:extLst>
            <a:ext uri="{FF2B5EF4-FFF2-40B4-BE49-F238E27FC236}">
              <a16:creationId xmlns:a16="http://schemas.microsoft.com/office/drawing/2014/main" id="{89E4CA92-DC07-18F6-307C-A7617ECF9C5D}"/>
            </a:ext>
          </a:extLst>
        </xdr:cNvPr>
        <xdr:cNvSpPr/>
      </xdr:nvSpPr>
      <xdr:spPr>
        <a:xfrm>
          <a:off x="7934325" y="638175"/>
          <a:ext cx="276225" cy="228600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IN" sz="900"/>
            <a:t>3</a:t>
          </a:r>
        </a:p>
      </xdr:txBody>
    </xdr:sp>
    <xdr:clientData/>
  </xdr:twoCellAnchor>
  <xdr:twoCellAnchor>
    <xdr:from>
      <xdr:col>5</xdr:col>
      <xdr:colOff>476250</xdr:colOff>
      <xdr:row>5</xdr:row>
      <xdr:rowOff>152400</xdr:rowOff>
    </xdr:from>
    <xdr:to>
      <xdr:col>6</xdr:col>
      <xdr:colOff>142875</xdr:colOff>
      <xdr:row>7</xdr:row>
      <xdr:rowOff>57150</xdr:rowOff>
    </xdr:to>
    <xdr:sp macro="" textlink="">
      <xdr:nvSpPr>
        <xdr:cNvPr id="9" name="Oval 8">
          <a:extLst>
            <a:ext uri="{FF2B5EF4-FFF2-40B4-BE49-F238E27FC236}">
              <a16:creationId xmlns:a16="http://schemas.microsoft.com/office/drawing/2014/main" id="{F4DB2D17-855B-14BD-FF18-9A5432C85C0C}"/>
            </a:ext>
          </a:extLst>
        </xdr:cNvPr>
        <xdr:cNvSpPr/>
      </xdr:nvSpPr>
      <xdr:spPr>
        <a:xfrm>
          <a:off x="3524250" y="800100"/>
          <a:ext cx="276225" cy="228600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IN" sz="900"/>
            <a:t>4</a:t>
          </a:r>
        </a:p>
      </xdr:txBody>
    </xdr:sp>
    <xdr:clientData/>
  </xdr:twoCellAnchor>
  <xdr:twoCellAnchor>
    <xdr:from>
      <xdr:col>18</xdr:col>
      <xdr:colOff>314325</xdr:colOff>
      <xdr:row>4</xdr:row>
      <xdr:rowOff>57150</xdr:rowOff>
    </xdr:from>
    <xdr:to>
      <xdr:col>18</xdr:col>
      <xdr:colOff>590550</xdr:colOff>
      <xdr:row>5</xdr:row>
      <xdr:rowOff>123825</xdr:rowOff>
    </xdr:to>
    <xdr:sp macro="" textlink="">
      <xdr:nvSpPr>
        <xdr:cNvPr id="10" name="Oval 9">
          <a:extLst>
            <a:ext uri="{FF2B5EF4-FFF2-40B4-BE49-F238E27FC236}">
              <a16:creationId xmlns:a16="http://schemas.microsoft.com/office/drawing/2014/main" id="{66A4D728-F6B3-7541-3588-A1FE3E4F988B}"/>
            </a:ext>
          </a:extLst>
        </xdr:cNvPr>
        <xdr:cNvSpPr/>
      </xdr:nvSpPr>
      <xdr:spPr>
        <a:xfrm>
          <a:off x="11287125" y="542925"/>
          <a:ext cx="276225" cy="228600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IN" sz="900"/>
            <a:t>5</a:t>
          </a:r>
        </a:p>
      </xdr:txBody>
    </xdr:sp>
    <xdr:clientData/>
  </xdr:twoCellAnchor>
  <xdr:twoCellAnchor>
    <xdr:from>
      <xdr:col>18</xdr:col>
      <xdr:colOff>561975</xdr:colOff>
      <xdr:row>4</xdr:row>
      <xdr:rowOff>142875</xdr:rowOff>
    </xdr:from>
    <xdr:to>
      <xdr:col>19</xdr:col>
      <xdr:colOff>228600</xdr:colOff>
      <xdr:row>6</xdr:row>
      <xdr:rowOff>47625</xdr:rowOff>
    </xdr:to>
    <xdr:sp macro="" textlink="">
      <xdr:nvSpPr>
        <xdr:cNvPr id="11" name="Oval 10">
          <a:extLst>
            <a:ext uri="{FF2B5EF4-FFF2-40B4-BE49-F238E27FC236}">
              <a16:creationId xmlns:a16="http://schemas.microsoft.com/office/drawing/2014/main" id="{79E4EF02-C472-D9D9-6200-09CC5F6EDE2F}"/>
            </a:ext>
          </a:extLst>
        </xdr:cNvPr>
        <xdr:cNvSpPr/>
      </xdr:nvSpPr>
      <xdr:spPr>
        <a:xfrm>
          <a:off x="11534775" y="628650"/>
          <a:ext cx="276225" cy="228600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IN" sz="900"/>
            <a:t>6</a:t>
          </a:r>
        </a:p>
      </xdr:txBody>
    </xdr:sp>
    <xdr:clientData/>
  </xdr:twoCellAnchor>
  <xdr:twoCellAnchor>
    <xdr:from>
      <xdr:col>1</xdr:col>
      <xdr:colOff>561975</xdr:colOff>
      <xdr:row>10</xdr:row>
      <xdr:rowOff>104775</xdr:rowOff>
    </xdr:from>
    <xdr:to>
      <xdr:col>2</xdr:col>
      <xdr:colOff>228600</xdr:colOff>
      <xdr:row>12</xdr:row>
      <xdr:rowOff>9525</xdr:rowOff>
    </xdr:to>
    <xdr:sp macro="" textlink="">
      <xdr:nvSpPr>
        <xdr:cNvPr id="12" name="Oval 11">
          <a:extLst>
            <a:ext uri="{FF2B5EF4-FFF2-40B4-BE49-F238E27FC236}">
              <a16:creationId xmlns:a16="http://schemas.microsoft.com/office/drawing/2014/main" id="{D8A3448D-C81E-3B12-7159-67B6B5B8F651}"/>
            </a:ext>
          </a:extLst>
        </xdr:cNvPr>
        <xdr:cNvSpPr/>
      </xdr:nvSpPr>
      <xdr:spPr>
        <a:xfrm>
          <a:off x="1171575" y="1562100"/>
          <a:ext cx="276225" cy="228600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IN" sz="900"/>
            <a:t>7</a:t>
          </a:r>
        </a:p>
      </xdr:txBody>
    </xdr:sp>
    <xdr:clientData/>
  </xdr:twoCellAnchor>
  <xdr:twoCellAnchor>
    <xdr:from>
      <xdr:col>7</xdr:col>
      <xdr:colOff>495300</xdr:colOff>
      <xdr:row>10</xdr:row>
      <xdr:rowOff>114300</xdr:rowOff>
    </xdr:from>
    <xdr:to>
      <xdr:col>8</xdr:col>
      <xdr:colOff>161925</xdr:colOff>
      <xdr:row>12</xdr:row>
      <xdr:rowOff>19050</xdr:rowOff>
    </xdr:to>
    <xdr:sp macro="" textlink="">
      <xdr:nvSpPr>
        <xdr:cNvPr id="13" name="Oval 12">
          <a:extLst>
            <a:ext uri="{FF2B5EF4-FFF2-40B4-BE49-F238E27FC236}">
              <a16:creationId xmlns:a16="http://schemas.microsoft.com/office/drawing/2014/main" id="{DFB0FF61-7734-3B0B-DE9A-3F0325230FC8}"/>
            </a:ext>
          </a:extLst>
        </xdr:cNvPr>
        <xdr:cNvSpPr/>
      </xdr:nvSpPr>
      <xdr:spPr>
        <a:xfrm>
          <a:off x="4762500" y="1571625"/>
          <a:ext cx="276225" cy="228600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IN" sz="900"/>
            <a:t>8</a:t>
          </a:r>
        </a:p>
      </xdr:txBody>
    </xdr:sp>
    <xdr:clientData/>
  </xdr:twoCellAnchor>
  <xdr:twoCellAnchor>
    <xdr:from>
      <xdr:col>9</xdr:col>
      <xdr:colOff>571500</xdr:colOff>
      <xdr:row>10</xdr:row>
      <xdr:rowOff>123825</xdr:rowOff>
    </xdr:from>
    <xdr:to>
      <xdr:col>10</xdr:col>
      <xdr:colOff>238125</xdr:colOff>
      <xdr:row>12</xdr:row>
      <xdr:rowOff>28575</xdr:rowOff>
    </xdr:to>
    <xdr:sp macro="" textlink="">
      <xdr:nvSpPr>
        <xdr:cNvPr id="14" name="Oval 13">
          <a:extLst>
            <a:ext uri="{FF2B5EF4-FFF2-40B4-BE49-F238E27FC236}">
              <a16:creationId xmlns:a16="http://schemas.microsoft.com/office/drawing/2014/main" id="{9F269E72-F7A1-8EDA-DE56-2C72E3442847}"/>
            </a:ext>
          </a:extLst>
        </xdr:cNvPr>
        <xdr:cNvSpPr/>
      </xdr:nvSpPr>
      <xdr:spPr>
        <a:xfrm>
          <a:off x="6057900" y="1581150"/>
          <a:ext cx="276225" cy="228600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IN" sz="900"/>
            <a:t>9</a:t>
          </a:r>
        </a:p>
      </xdr:txBody>
    </xdr:sp>
    <xdr:clientData/>
  </xdr:twoCellAnchor>
  <xdr:twoCellAnchor>
    <xdr:from>
      <xdr:col>10</xdr:col>
      <xdr:colOff>419100</xdr:colOff>
      <xdr:row>10</xdr:row>
      <xdr:rowOff>114299</xdr:rowOff>
    </xdr:from>
    <xdr:to>
      <xdr:col>11</xdr:col>
      <xdr:colOff>247650</xdr:colOff>
      <xdr:row>12</xdr:row>
      <xdr:rowOff>85724</xdr:rowOff>
    </xdr:to>
    <xdr:sp macro="" textlink="">
      <xdr:nvSpPr>
        <xdr:cNvPr id="15" name="Oval 14">
          <a:extLst>
            <a:ext uri="{FF2B5EF4-FFF2-40B4-BE49-F238E27FC236}">
              <a16:creationId xmlns:a16="http://schemas.microsoft.com/office/drawing/2014/main" id="{A5BECF1B-E74B-4CD1-5EE6-7DB43C904127}"/>
            </a:ext>
          </a:extLst>
        </xdr:cNvPr>
        <xdr:cNvSpPr/>
      </xdr:nvSpPr>
      <xdr:spPr>
        <a:xfrm>
          <a:off x="6515100" y="1571624"/>
          <a:ext cx="438150" cy="295275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IN" sz="900"/>
            <a:t>10</a:t>
          </a:r>
        </a:p>
      </xdr:txBody>
    </xdr:sp>
    <xdr:clientData/>
  </xdr:twoCellAnchor>
  <xdr:twoCellAnchor>
    <xdr:from>
      <xdr:col>11</xdr:col>
      <xdr:colOff>285750</xdr:colOff>
      <xdr:row>10</xdr:row>
      <xdr:rowOff>123824</xdr:rowOff>
    </xdr:from>
    <xdr:to>
      <xdr:col>12</xdr:col>
      <xdr:colOff>114300</xdr:colOff>
      <xdr:row>12</xdr:row>
      <xdr:rowOff>95249</xdr:rowOff>
    </xdr:to>
    <xdr:sp macro="" textlink="">
      <xdr:nvSpPr>
        <xdr:cNvPr id="17" name="Oval 16">
          <a:extLst>
            <a:ext uri="{FF2B5EF4-FFF2-40B4-BE49-F238E27FC236}">
              <a16:creationId xmlns:a16="http://schemas.microsoft.com/office/drawing/2014/main" id="{20510881-FCBB-1AE4-B82C-937F99D1E435}"/>
            </a:ext>
          </a:extLst>
        </xdr:cNvPr>
        <xdr:cNvSpPr/>
      </xdr:nvSpPr>
      <xdr:spPr>
        <a:xfrm>
          <a:off x="6991350" y="1581149"/>
          <a:ext cx="438150" cy="295275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IN" sz="900"/>
            <a:t>11</a:t>
          </a:r>
        </a:p>
      </xdr:txBody>
    </xdr:sp>
    <xdr:clientData/>
  </xdr:twoCellAnchor>
  <xdr:twoCellAnchor>
    <xdr:from>
      <xdr:col>14</xdr:col>
      <xdr:colOff>523875</xdr:colOff>
      <xdr:row>10</xdr:row>
      <xdr:rowOff>133349</xdr:rowOff>
    </xdr:from>
    <xdr:to>
      <xdr:col>15</xdr:col>
      <xdr:colOff>352425</xdr:colOff>
      <xdr:row>12</xdr:row>
      <xdr:rowOff>104774</xdr:rowOff>
    </xdr:to>
    <xdr:sp macro="" textlink="">
      <xdr:nvSpPr>
        <xdr:cNvPr id="18" name="Oval 17">
          <a:extLst>
            <a:ext uri="{FF2B5EF4-FFF2-40B4-BE49-F238E27FC236}">
              <a16:creationId xmlns:a16="http://schemas.microsoft.com/office/drawing/2014/main" id="{292E9BA0-EE22-EC8E-A049-1E63D9DC74C4}"/>
            </a:ext>
          </a:extLst>
        </xdr:cNvPr>
        <xdr:cNvSpPr/>
      </xdr:nvSpPr>
      <xdr:spPr>
        <a:xfrm>
          <a:off x="9058275" y="1590674"/>
          <a:ext cx="438150" cy="295275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IN" sz="900"/>
            <a:t>12</a:t>
          </a:r>
        </a:p>
      </xdr:txBody>
    </xdr:sp>
    <xdr:clientData/>
  </xdr:twoCellAnchor>
  <xdr:twoCellAnchor>
    <xdr:from>
      <xdr:col>17</xdr:col>
      <xdr:colOff>47625</xdr:colOff>
      <xdr:row>11</xdr:row>
      <xdr:rowOff>47624</xdr:rowOff>
    </xdr:from>
    <xdr:to>
      <xdr:col>17</xdr:col>
      <xdr:colOff>485775</xdr:colOff>
      <xdr:row>13</xdr:row>
      <xdr:rowOff>19049</xdr:rowOff>
    </xdr:to>
    <xdr:sp macro="" textlink="">
      <xdr:nvSpPr>
        <xdr:cNvPr id="19" name="Oval 18">
          <a:extLst>
            <a:ext uri="{FF2B5EF4-FFF2-40B4-BE49-F238E27FC236}">
              <a16:creationId xmlns:a16="http://schemas.microsoft.com/office/drawing/2014/main" id="{30932BB0-EA6B-A449-F43F-F0BA0112E990}"/>
            </a:ext>
          </a:extLst>
        </xdr:cNvPr>
        <xdr:cNvSpPr/>
      </xdr:nvSpPr>
      <xdr:spPr>
        <a:xfrm>
          <a:off x="10410825" y="1666874"/>
          <a:ext cx="438150" cy="295275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IN" sz="900"/>
            <a:t>13</a:t>
          </a:r>
        </a:p>
      </xdr:txBody>
    </xdr:sp>
    <xdr:clientData/>
  </xdr:twoCellAnchor>
  <xdr:twoCellAnchor>
    <xdr:from>
      <xdr:col>10</xdr:col>
      <xdr:colOff>352425</xdr:colOff>
      <xdr:row>27</xdr:row>
      <xdr:rowOff>9525</xdr:rowOff>
    </xdr:from>
    <xdr:to>
      <xdr:col>11</xdr:col>
      <xdr:colOff>180975</xdr:colOff>
      <xdr:row>28</xdr:row>
      <xdr:rowOff>142875</xdr:rowOff>
    </xdr:to>
    <xdr:sp macro="" textlink="">
      <xdr:nvSpPr>
        <xdr:cNvPr id="20" name="Oval 19">
          <a:extLst>
            <a:ext uri="{FF2B5EF4-FFF2-40B4-BE49-F238E27FC236}">
              <a16:creationId xmlns:a16="http://schemas.microsoft.com/office/drawing/2014/main" id="{FDA84E68-D121-4C4D-ABC9-485BAA8BD5D9}"/>
            </a:ext>
          </a:extLst>
        </xdr:cNvPr>
        <xdr:cNvSpPr/>
      </xdr:nvSpPr>
      <xdr:spPr>
        <a:xfrm>
          <a:off x="6448425" y="4219575"/>
          <a:ext cx="438150" cy="295275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IN" sz="900"/>
            <a:t>15</a:t>
          </a:r>
        </a:p>
      </xdr:txBody>
    </xdr:sp>
    <xdr:clientData/>
  </xdr:twoCellAnchor>
  <xdr:twoCellAnchor>
    <xdr:from>
      <xdr:col>13</xdr:col>
      <xdr:colOff>352425</xdr:colOff>
      <xdr:row>27</xdr:row>
      <xdr:rowOff>19050</xdr:rowOff>
    </xdr:from>
    <xdr:to>
      <xdr:col>14</xdr:col>
      <xdr:colOff>180975</xdr:colOff>
      <xdr:row>28</xdr:row>
      <xdr:rowOff>152400</xdr:rowOff>
    </xdr:to>
    <xdr:sp macro="" textlink="">
      <xdr:nvSpPr>
        <xdr:cNvPr id="21" name="Oval 20">
          <a:extLst>
            <a:ext uri="{FF2B5EF4-FFF2-40B4-BE49-F238E27FC236}">
              <a16:creationId xmlns:a16="http://schemas.microsoft.com/office/drawing/2014/main" id="{1F5E43A3-0D6F-2295-21A7-F98D33AF7829}"/>
            </a:ext>
          </a:extLst>
        </xdr:cNvPr>
        <xdr:cNvSpPr/>
      </xdr:nvSpPr>
      <xdr:spPr>
        <a:xfrm>
          <a:off x="8277225" y="4229100"/>
          <a:ext cx="438150" cy="295275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IN" sz="900"/>
            <a:t>16</a:t>
          </a:r>
        </a:p>
      </xdr:txBody>
    </xdr:sp>
    <xdr:clientData/>
  </xdr:twoCellAnchor>
  <xdr:twoCellAnchor>
    <xdr:from>
      <xdr:col>10</xdr:col>
      <xdr:colOff>371475</xdr:colOff>
      <xdr:row>35</xdr:row>
      <xdr:rowOff>57150</xdr:rowOff>
    </xdr:from>
    <xdr:to>
      <xdr:col>11</xdr:col>
      <xdr:colOff>200025</xdr:colOff>
      <xdr:row>37</xdr:row>
      <xdr:rowOff>28575</xdr:rowOff>
    </xdr:to>
    <xdr:sp macro="" textlink="">
      <xdr:nvSpPr>
        <xdr:cNvPr id="26" name="Oval 25">
          <a:extLst>
            <a:ext uri="{FF2B5EF4-FFF2-40B4-BE49-F238E27FC236}">
              <a16:creationId xmlns:a16="http://schemas.microsoft.com/office/drawing/2014/main" id="{5D9D9920-F87B-43D8-A160-1F0C42DF83CD}"/>
            </a:ext>
          </a:extLst>
        </xdr:cNvPr>
        <xdr:cNvSpPr/>
      </xdr:nvSpPr>
      <xdr:spPr>
        <a:xfrm>
          <a:off x="6467475" y="5562600"/>
          <a:ext cx="438150" cy="295275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IN" sz="900"/>
            <a:t>19</a:t>
          </a:r>
        </a:p>
      </xdr:txBody>
    </xdr:sp>
    <xdr:clientData/>
  </xdr:twoCellAnchor>
  <xdr:twoCellAnchor>
    <xdr:from>
      <xdr:col>13</xdr:col>
      <xdr:colOff>561975</xdr:colOff>
      <xdr:row>35</xdr:row>
      <xdr:rowOff>38100</xdr:rowOff>
    </xdr:from>
    <xdr:to>
      <xdr:col>14</xdr:col>
      <xdr:colOff>390525</xdr:colOff>
      <xdr:row>37</xdr:row>
      <xdr:rowOff>9525</xdr:rowOff>
    </xdr:to>
    <xdr:sp macro="" textlink="">
      <xdr:nvSpPr>
        <xdr:cNvPr id="27" name="Oval 26">
          <a:extLst>
            <a:ext uri="{FF2B5EF4-FFF2-40B4-BE49-F238E27FC236}">
              <a16:creationId xmlns:a16="http://schemas.microsoft.com/office/drawing/2014/main" id="{01FF6B6E-8790-49E8-81ED-9B1F0BA3C1E8}"/>
            </a:ext>
          </a:extLst>
        </xdr:cNvPr>
        <xdr:cNvSpPr/>
      </xdr:nvSpPr>
      <xdr:spPr>
        <a:xfrm>
          <a:off x="8486775" y="5543550"/>
          <a:ext cx="438150" cy="295275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IN" sz="900"/>
            <a:t>20</a:t>
          </a:r>
        </a:p>
      </xdr:txBody>
    </xdr:sp>
    <xdr:clientData/>
  </xdr:twoCellAnchor>
  <xdr:twoCellAnchor>
    <xdr:from>
      <xdr:col>6</xdr:col>
      <xdr:colOff>47625</xdr:colOff>
      <xdr:row>27</xdr:row>
      <xdr:rowOff>28575</xdr:rowOff>
    </xdr:from>
    <xdr:to>
      <xdr:col>6</xdr:col>
      <xdr:colOff>485775</xdr:colOff>
      <xdr:row>29</xdr:row>
      <xdr:rowOff>0</xdr:rowOff>
    </xdr:to>
    <xdr:sp macro="" textlink="">
      <xdr:nvSpPr>
        <xdr:cNvPr id="28" name="Oval 27">
          <a:extLst>
            <a:ext uri="{FF2B5EF4-FFF2-40B4-BE49-F238E27FC236}">
              <a16:creationId xmlns:a16="http://schemas.microsoft.com/office/drawing/2014/main" id="{0DBFD383-B8BB-98C1-9E15-8CC216A2D23B}"/>
            </a:ext>
          </a:extLst>
        </xdr:cNvPr>
        <xdr:cNvSpPr/>
      </xdr:nvSpPr>
      <xdr:spPr>
        <a:xfrm>
          <a:off x="3705225" y="4238625"/>
          <a:ext cx="438150" cy="295275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IN" sz="900"/>
            <a:t>14</a:t>
          </a:r>
        </a:p>
      </xdr:txBody>
    </xdr:sp>
    <xdr:clientData/>
  </xdr:twoCellAnchor>
  <xdr:twoCellAnchor>
    <xdr:from>
      <xdr:col>6</xdr:col>
      <xdr:colOff>38100</xdr:colOff>
      <xdr:row>35</xdr:row>
      <xdr:rowOff>47625</xdr:rowOff>
    </xdr:from>
    <xdr:to>
      <xdr:col>6</xdr:col>
      <xdr:colOff>476250</xdr:colOff>
      <xdr:row>37</xdr:row>
      <xdr:rowOff>19050</xdr:rowOff>
    </xdr:to>
    <xdr:sp macro="" textlink="">
      <xdr:nvSpPr>
        <xdr:cNvPr id="29" name="Oval 28">
          <a:extLst>
            <a:ext uri="{FF2B5EF4-FFF2-40B4-BE49-F238E27FC236}">
              <a16:creationId xmlns:a16="http://schemas.microsoft.com/office/drawing/2014/main" id="{E20EC369-EDBA-AB2A-BEB7-B38934E001A2}"/>
            </a:ext>
          </a:extLst>
        </xdr:cNvPr>
        <xdr:cNvSpPr/>
      </xdr:nvSpPr>
      <xdr:spPr>
        <a:xfrm>
          <a:off x="3695700" y="5553075"/>
          <a:ext cx="438150" cy="295275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IN" sz="900"/>
            <a:t>17</a:t>
          </a:r>
        </a:p>
      </xdr:txBody>
    </xdr:sp>
    <xdr:clientData/>
  </xdr:twoCellAnchor>
  <xdr:twoCellAnchor>
    <xdr:from>
      <xdr:col>8</xdr:col>
      <xdr:colOff>495300</xdr:colOff>
      <xdr:row>35</xdr:row>
      <xdr:rowOff>57150</xdr:rowOff>
    </xdr:from>
    <xdr:to>
      <xdr:col>9</xdr:col>
      <xdr:colOff>323850</xdr:colOff>
      <xdr:row>37</xdr:row>
      <xdr:rowOff>28575</xdr:rowOff>
    </xdr:to>
    <xdr:sp macro="" textlink="">
      <xdr:nvSpPr>
        <xdr:cNvPr id="30" name="Oval 29">
          <a:extLst>
            <a:ext uri="{FF2B5EF4-FFF2-40B4-BE49-F238E27FC236}">
              <a16:creationId xmlns:a16="http://schemas.microsoft.com/office/drawing/2014/main" id="{0195EED4-98AD-1143-1037-FDDD01AD320E}"/>
            </a:ext>
          </a:extLst>
        </xdr:cNvPr>
        <xdr:cNvSpPr/>
      </xdr:nvSpPr>
      <xdr:spPr>
        <a:xfrm>
          <a:off x="5372100" y="5562600"/>
          <a:ext cx="438150" cy="295275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IN" sz="900"/>
            <a:t>18</a:t>
          </a:r>
        </a:p>
      </xdr:txBody>
    </xdr:sp>
    <xdr:clientData/>
  </xdr:twoCellAnchor>
  <xdr:twoCellAnchor>
    <xdr:from>
      <xdr:col>4</xdr:col>
      <xdr:colOff>285750</xdr:colOff>
      <xdr:row>0</xdr:row>
      <xdr:rowOff>133350</xdr:rowOff>
    </xdr:from>
    <xdr:to>
      <xdr:col>4</xdr:col>
      <xdr:colOff>561975</xdr:colOff>
      <xdr:row>2</xdr:row>
      <xdr:rowOff>0</xdr:rowOff>
    </xdr:to>
    <xdr:sp macro="" textlink="">
      <xdr:nvSpPr>
        <xdr:cNvPr id="31" name="Oval 30">
          <a:extLst>
            <a:ext uri="{FF2B5EF4-FFF2-40B4-BE49-F238E27FC236}">
              <a16:creationId xmlns:a16="http://schemas.microsoft.com/office/drawing/2014/main" id="{87F108ED-DEBA-7CB8-8EF1-1A56BA9E23A0}"/>
            </a:ext>
          </a:extLst>
        </xdr:cNvPr>
        <xdr:cNvSpPr/>
      </xdr:nvSpPr>
      <xdr:spPr>
        <a:xfrm>
          <a:off x="2724150" y="133350"/>
          <a:ext cx="276225" cy="228600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IN" sz="9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238125</xdr:colOff>
      <xdr:row>0</xdr:row>
      <xdr:rowOff>152400</xdr:rowOff>
    </xdr:from>
    <xdr:to>
      <xdr:col>19</xdr:col>
      <xdr:colOff>525531</xdr:colOff>
      <xdr:row>17</xdr:row>
      <xdr:rowOff>29063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B5ADF19-224C-42BA-8E75-1E9A170942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8125" y="152400"/>
          <a:ext cx="11869806" cy="3496163"/>
        </a:xfrm>
        <a:prstGeom prst="rect">
          <a:avLst/>
        </a:prstGeom>
      </xdr:spPr>
    </xdr:pic>
    <xdr:clientData/>
  </xdr:twoCellAnchor>
  <xdr:twoCellAnchor editAs="oneCell">
    <xdr:from>
      <xdr:col>0</xdr:col>
      <xdr:colOff>228600</xdr:colOff>
      <xdr:row>23</xdr:row>
      <xdr:rowOff>66675</xdr:rowOff>
    </xdr:from>
    <xdr:to>
      <xdr:col>21</xdr:col>
      <xdr:colOff>39860</xdr:colOff>
      <xdr:row>37</xdr:row>
      <xdr:rowOff>114623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E3C692A-E7E8-4FFA-9D52-FAE9D6AD7E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28600" y="3790950"/>
          <a:ext cx="12612860" cy="2314898"/>
        </a:xfrm>
        <a:prstGeom prst="rect">
          <a:avLst/>
        </a:prstGeom>
      </xdr:spPr>
    </xdr:pic>
    <xdr:clientData/>
  </xdr:twoCellAnchor>
  <xdr:twoCellAnchor>
    <xdr:from>
      <xdr:col>5</xdr:col>
      <xdr:colOff>304800</xdr:colOff>
      <xdr:row>3</xdr:row>
      <xdr:rowOff>47625</xdr:rowOff>
    </xdr:from>
    <xdr:to>
      <xdr:col>5</xdr:col>
      <xdr:colOff>581025</xdr:colOff>
      <xdr:row>4</xdr:row>
      <xdr:rowOff>114300</xdr:rowOff>
    </xdr:to>
    <xdr:sp macro="" textlink="">
      <xdr:nvSpPr>
        <xdr:cNvPr id="4" name="Oval 3">
          <a:extLst>
            <a:ext uri="{FF2B5EF4-FFF2-40B4-BE49-F238E27FC236}">
              <a16:creationId xmlns:a16="http://schemas.microsoft.com/office/drawing/2014/main" id="{EE7C530A-16DF-4508-9816-DC686FE2DB1A}"/>
            </a:ext>
          </a:extLst>
        </xdr:cNvPr>
        <xdr:cNvSpPr/>
      </xdr:nvSpPr>
      <xdr:spPr>
        <a:xfrm>
          <a:off x="3352800" y="533400"/>
          <a:ext cx="276225" cy="228600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IN" sz="900"/>
            <a:t>1</a:t>
          </a:r>
        </a:p>
      </xdr:txBody>
    </xdr:sp>
    <xdr:clientData/>
  </xdr:twoCellAnchor>
  <xdr:twoCellAnchor>
    <xdr:from>
      <xdr:col>5</xdr:col>
      <xdr:colOff>476250</xdr:colOff>
      <xdr:row>4</xdr:row>
      <xdr:rowOff>152400</xdr:rowOff>
    </xdr:from>
    <xdr:to>
      <xdr:col>6</xdr:col>
      <xdr:colOff>142875</xdr:colOff>
      <xdr:row>6</xdr:row>
      <xdr:rowOff>57150</xdr:rowOff>
    </xdr:to>
    <xdr:sp macro="" textlink="">
      <xdr:nvSpPr>
        <xdr:cNvPr id="7" name="Oval 6">
          <a:extLst>
            <a:ext uri="{FF2B5EF4-FFF2-40B4-BE49-F238E27FC236}">
              <a16:creationId xmlns:a16="http://schemas.microsoft.com/office/drawing/2014/main" id="{B8E11FDB-0FF4-40A0-B2F4-19079E4EB144}"/>
            </a:ext>
          </a:extLst>
        </xdr:cNvPr>
        <xdr:cNvSpPr/>
      </xdr:nvSpPr>
      <xdr:spPr>
        <a:xfrm>
          <a:off x="3524250" y="800100"/>
          <a:ext cx="276225" cy="228600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IN" sz="900"/>
            <a:t>2</a:t>
          </a:r>
        </a:p>
      </xdr:txBody>
    </xdr:sp>
    <xdr:clientData/>
  </xdr:twoCellAnchor>
  <xdr:twoCellAnchor>
    <xdr:from>
      <xdr:col>18</xdr:col>
      <xdr:colOff>561975</xdr:colOff>
      <xdr:row>4</xdr:row>
      <xdr:rowOff>85725</xdr:rowOff>
    </xdr:from>
    <xdr:to>
      <xdr:col>19</xdr:col>
      <xdr:colOff>228600</xdr:colOff>
      <xdr:row>5</xdr:row>
      <xdr:rowOff>152400</xdr:rowOff>
    </xdr:to>
    <xdr:sp macro="" textlink="">
      <xdr:nvSpPr>
        <xdr:cNvPr id="9" name="Oval 8">
          <a:extLst>
            <a:ext uri="{FF2B5EF4-FFF2-40B4-BE49-F238E27FC236}">
              <a16:creationId xmlns:a16="http://schemas.microsoft.com/office/drawing/2014/main" id="{FA43190D-A25C-4CEB-AE1C-19FD6B5EEEAC}"/>
            </a:ext>
          </a:extLst>
        </xdr:cNvPr>
        <xdr:cNvSpPr/>
      </xdr:nvSpPr>
      <xdr:spPr>
        <a:xfrm>
          <a:off x="11534775" y="733425"/>
          <a:ext cx="276225" cy="228600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IN" sz="900"/>
            <a:t>3</a:t>
          </a:r>
        </a:p>
      </xdr:txBody>
    </xdr:sp>
    <xdr:clientData/>
  </xdr:twoCellAnchor>
  <xdr:twoCellAnchor>
    <xdr:from>
      <xdr:col>7</xdr:col>
      <xdr:colOff>495300</xdr:colOff>
      <xdr:row>9</xdr:row>
      <xdr:rowOff>114300</xdr:rowOff>
    </xdr:from>
    <xdr:to>
      <xdr:col>8</xdr:col>
      <xdr:colOff>161925</xdr:colOff>
      <xdr:row>11</xdr:row>
      <xdr:rowOff>19050</xdr:rowOff>
    </xdr:to>
    <xdr:sp macro="" textlink="">
      <xdr:nvSpPr>
        <xdr:cNvPr id="11" name="Oval 10">
          <a:extLst>
            <a:ext uri="{FF2B5EF4-FFF2-40B4-BE49-F238E27FC236}">
              <a16:creationId xmlns:a16="http://schemas.microsoft.com/office/drawing/2014/main" id="{24AEAE80-56D6-4750-AD33-34FBEAAFFDB3}"/>
            </a:ext>
          </a:extLst>
        </xdr:cNvPr>
        <xdr:cNvSpPr/>
      </xdr:nvSpPr>
      <xdr:spPr>
        <a:xfrm>
          <a:off x="4762500" y="1571625"/>
          <a:ext cx="276225" cy="228600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IN" sz="900"/>
            <a:t>4</a:t>
          </a:r>
        </a:p>
      </xdr:txBody>
    </xdr:sp>
    <xdr:clientData/>
  </xdr:twoCellAnchor>
  <xdr:twoCellAnchor>
    <xdr:from>
      <xdr:col>18</xdr:col>
      <xdr:colOff>238125</xdr:colOff>
      <xdr:row>9</xdr:row>
      <xdr:rowOff>85724</xdr:rowOff>
    </xdr:from>
    <xdr:to>
      <xdr:col>19</xdr:col>
      <xdr:colOff>66675</xdr:colOff>
      <xdr:row>11</xdr:row>
      <xdr:rowOff>57149</xdr:rowOff>
    </xdr:to>
    <xdr:sp macro="" textlink="">
      <xdr:nvSpPr>
        <xdr:cNvPr id="15" name="Oval 14">
          <a:extLst>
            <a:ext uri="{FF2B5EF4-FFF2-40B4-BE49-F238E27FC236}">
              <a16:creationId xmlns:a16="http://schemas.microsoft.com/office/drawing/2014/main" id="{4D1DC065-69DB-4A46-B936-C34B40B7FA55}"/>
            </a:ext>
          </a:extLst>
        </xdr:cNvPr>
        <xdr:cNvSpPr/>
      </xdr:nvSpPr>
      <xdr:spPr>
        <a:xfrm>
          <a:off x="11210925" y="1543049"/>
          <a:ext cx="438150" cy="295275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IN" sz="900"/>
            <a:t>5</a:t>
          </a:r>
        </a:p>
      </xdr:txBody>
    </xdr:sp>
    <xdr:clientData/>
  </xdr:twoCellAnchor>
  <xdr:twoCellAnchor>
    <xdr:from>
      <xdr:col>19</xdr:col>
      <xdr:colOff>123825</xdr:colOff>
      <xdr:row>9</xdr:row>
      <xdr:rowOff>85724</xdr:rowOff>
    </xdr:from>
    <xdr:to>
      <xdr:col>19</xdr:col>
      <xdr:colOff>561975</xdr:colOff>
      <xdr:row>11</xdr:row>
      <xdr:rowOff>57149</xdr:rowOff>
    </xdr:to>
    <xdr:sp macro="" textlink="">
      <xdr:nvSpPr>
        <xdr:cNvPr id="16" name="Oval 15">
          <a:extLst>
            <a:ext uri="{FF2B5EF4-FFF2-40B4-BE49-F238E27FC236}">
              <a16:creationId xmlns:a16="http://schemas.microsoft.com/office/drawing/2014/main" id="{ACE3CB38-6FB1-4571-BB84-549469ACF41B}"/>
            </a:ext>
          </a:extLst>
        </xdr:cNvPr>
        <xdr:cNvSpPr/>
      </xdr:nvSpPr>
      <xdr:spPr>
        <a:xfrm>
          <a:off x="11706225" y="1543049"/>
          <a:ext cx="438150" cy="295275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IN" sz="900"/>
            <a:t>6</a:t>
          </a:r>
        </a:p>
      </xdr:txBody>
    </xdr:sp>
    <xdr:clientData/>
  </xdr:twoCellAnchor>
  <xdr:twoCellAnchor>
    <xdr:from>
      <xdr:col>17</xdr:col>
      <xdr:colOff>161925</xdr:colOff>
      <xdr:row>26</xdr:row>
      <xdr:rowOff>28575</xdr:rowOff>
    </xdr:from>
    <xdr:to>
      <xdr:col>17</xdr:col>
      <xdr:colOff>600075</xdr:colOff>
      <xdr:row>28</xdr:row>
      <xdr:rowOff>0</xdr:rowOff>
    </xdr:to>
    <xdr:sp macro="" textlink="">
      <xdr:nvSpPr>
        <xdr:cNvPr id="17" name="Oval 16">
          <a:extLst>
            <a:ext uri="{FF2B5EF4-FFF2-40B4-BE49-F238E27FC236}">
              <a16:creationId xmlns:a16="http://schemas.microsoft.com/office/drawing/2014/main" id="{32C9516B-4B54-4865-A3D8-F76FD8F41684}"/>
            </a:ext>
          </a:extLst>
        </xdr:cNvPr>
        <xdr:cNvSpPr/>
      </xdr:nvSpPr>
      <xdr:spPr>
        <a:xfrm>
          <a:off x="10525125" y="4238625"/>
          <a:ext cx="438150" cy="295275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IN" sz="900"/>
            <a:t>8</a:t>
          </a:r>
        </a:p>
      </xdr:txBody>
    </xdr:sp>
    <xdr:clientData/>
  </xdr:twoCellAnchor>
  <xdr:twoCellAnchor>
    <xdr:from>
      <xdr:col>19</xdr:col>
      <xdr:colOff>581025</xdr:colOff>
      <xdr:row>25</xdr:row>
      <xdr:rowOff>152400</xdr:rowOff>
    </xdr:from>
    <xdr:to>
      <xdr:col>20</xdr:col>
      <xdr:colOff>409575</xdr:colOff>
      <xdr:row>27</xdr:row>
      <xdr:rowOff>123825</xdr:rowOff>
    </xdr:to>
    <xdr:sp macro="" textlink="">
      <xdr:nvSpPr>
        <xdr:cNvPr id="18" name="Oval 17">
          <a:extLst>
            <a:ext uri="{FF2B5EF4-FFF2-40B4-BE49-F238E27FC236}">
              <a16:creationId xmlns:a16="http://schemas.microsoft.com/office/drawing/2014/main" id="{756642BB-045A-4C29-B0DA-A019757FD742}"/>
            </a:ext>
          </a:extLst>
        </xdr:cNvPr>
        <xdr:cNvSpPr/>
      </xdr:nvSpPr>
      <xdr:spPr>
        <a:xfrm>
          <a:off x="12163425" y="4200525"/>
          <a:ext cx="438150" cy="295275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IN" sz="900"/>
            <a:t>9</a:t>
          </a:r>
        </a:p>
      </xdr:txBody>
    </xdr:sp>
    <xdr:clientData/>
  </xdr:twoCellAnchor>
  <xdr:twoCellAnchor>
    <xdr:from>
      <xdr:col>20</xdr:col>
      <xdr:colOff>0</xdr:colOff>
      <xdr:row>34</xdr:row>
      <xdr:rowOff>28575</xdr:rowOff>
    </xdr:from>
    <xdr:to>
      <xdr:col>20</xdr:col>
      <xdr:colOff>438150</xdr:colOff>
      <xdr:row>36</xdr:row>
      <xdr:rowOff>0</xdr:rowOff>
    </xdr:to>
    <xdr:sp macro="" textlink="">
      <xdr:nvSpPr>
        <xdr:cNvPr id="19" name="Oval 18">
          <a:extLst>
            <a:ext uri="{FF2B5EF4-FFF2-40B4-BE49-F238E27FC236}">
              <a16:creationId xmlns:a16="http://schemas.microsoft.com/office/drawing/2014/main" id="{FA9083F2-2837-470A-9D2D-DC7EFF8D3D3D}"/>
            </a:ext>
          </a:extLst>
        </xdr:cNvPr>
        <xdr:cNvSpPr/>
      </xdr:nvSpPr>
      <xdr:spPr>
        <a:xfrm>
          <a:off x="12192000" y="5534025"/>
          <a:ext cx="438150" cy="295275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IN" sz="900"/>
            <a:t>12</a:t>
          </a:r>
        </a:p>
      </xdr:txBody>
    </xdr:sp>
    <xdr:clientData/>
  </xdr:twoCellAnchor>
  <xdr:twoCellAnchor>
    <xdr:from>
      <xdr:col>6</xdr:col>
      <xdr:colOff>47625</xdr:colOff>
      <xdr:row>26</xdr:row>
      <xdr:rowOff>28575</xdr:rowOff>
    </xdr:from>
    <xdr:to>
      <xdr:col>6</xdr:col>
      <xdr:colOff>485775</xdr:colOff>
      <xdr:row>28</xdr:row>
      <xdr:rowOff>0</xdr:rowOff>
    </xdr:to>
    <xdr:sp macro="" textlink="">
      <xdr:nvSpPr>
        <xdr:cNvPr id="21" name="Oval 20">
          <a:extLst>
            <a:ext uri="{FF2B5EF4-FFF2-40B4-BE49-F238E27FC236}">
              <a16:creationId xmlns:a16="http://schemas.microsoft.com/office/drawing/2014/main" id="{392BB352-F516-4BB5-82A9-86E7DD5C9BD3}"/>
            </a:ext>
          </a:extLst>
        </xdr:cNvPr>
        <xdr:cNvSpPr/>
      </xdr:nvSpPr>
      <xdr:spPr>
        <a:xfrm>
          <a:off x="3705225" y="4238625"/>
          <a:ext cx="438150" cy="295275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IN" sz="900"/>
            <a:t>7</a:t>
          </a:r>
        </a:p>
      </xdr:txBody>
    </xdr:sp>
    <xdr:clientData/>
  </xdr:twoCellAnchor>
  <xdr:twoCellAnchor>
    <xdr:from>
      <xdr:col>6</xdr:col>
      <xdr:colOff>38100</xdr:colOff>
      <xdr:row>34</xdr:row>
      <xdr:rowOff>47625</xdr:rowOff>
    </xdr:from>
    <xdr:to>
      <xdr:col>6</xdr:col>
      <xdr:colOff>476250</xdr:colOff>
      <xdr:row>36</xdr:row>
      <xdr:rowOff>19050</xdr:rowOff>
    </xdr:to>
    <xdr:sp macro="" textlink="">
      <xdr:nvSpPr>
        <xdr:cNvPr id="22" name="Oval 21">
          <a:extLst>
            <a:ext uri="{FF2B5EF4-FFF2-40B4-BE49-F238E27FC236}">
              <a16:creationId xmlns:a16="http://schemas.microsoft.com/office/drawing/2014/main" id="{69AC007B-AEF8-4766-9B24-29432905EFC8}"/>
            </a:ext>
          </a:extLst>
        </xdr:cNvPr>
        <xdr:cNvSpPr/>
      </xdr:nvSpPr>
      <xdr:spPr>
        <a:xfrm>
          <a:off x="3695700" y="5553075"/>
          <a:ext cx="438150" cy="295275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IN" sz="900"/>
            <a:t>10</a:t>
          </a:r>
        </a:p>
      </xdr:txBody>
    </xdr:sp>
    <xdr:clientData/>
  </xdr:twoCellAnchor>
  <xdr:twoCellAnchor>
    <xdr:from>
      <xdr:col>17</xdr:col>
      <xdr:colOff>228600</xdr:colOff>
      <xdr:row>34</xdr:row>
      <xdr:rowOff>0</xdr:rowOff>
    </xdr:from>
    <xdr:to>
      <xdr:col>18</xdr:col>
      <xdr:colOff>57150</xdr:colOff>
      <xdr:row>35</xdr:row>
      <xdr:rowOff>133350</xdr:rowOff>
    </xdr:to>
    <xdr:sp macro="" textlink="">
      <xdr:nvSpPr>
        <xdr:cNvPr id="23" name="Oval 22">
          <a:extLst>
            <a:ext uri="{FF2B5EF4-FFF2-40B4-BE49-F238E27FC236}">
              <a16:creationId xmlns:a16="http://schemas.microsoft.com/office/drawing/2014/main" id="{C455A778-9CBC-4F4F-860B-3C36EB981295}"/>
            </a:ext>
          </a:extLst>
        </xdr:cNvPr>
        <xdr:cNvSpPr/>
      </xdr:nvSpPr>
      <xdr:spPr>
        <a:xfrm>
          <a:off x="10591800" y="5505450"/>
          <a:ext cx="438150" cy="295275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IN" sz="900"/>
            <a:t>11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0F525C-3525-499D-B1CA-75DF613A94F0}">
  <sheetPr>
    <tabColor rgb="FF92D050"/>
  </sheetPr>
  <dimension ref="A1:T52"/>
  <sheetViews>
    <sheetView showGridLines="0" topLeftCell="A20" zoomScale="90" zoomScaleNormal="90" workbookViewId="0">
      <selection activeCell="U10" sqref="U10"/>
    </sheetView>
  </sheetViews>
  <sheetFormatPr defaultRowHeight="12.75"/>
  <cols>
    <col min="19" max="19" width="13.140625" customWidth="1"/>
    <col min="20" max="20" width="5" customWidth="1"/>
  </cols>
  <sheetData>
    <row r="1" spans="1:20" ht="13.5" thickBot="1"/>
    <row r="2" spans="1:20">
      <c r="A2" s="87"/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9"/>
    </row>
    <row r="3" spans="1:20" ht="21.75" customHeight="1">
      <c r="A3" s="90"/>
      <c r="B3" s="91"/>
      <c r="C3" s="91"/>
      <c r="D3" s="91"/>
      <c r="E3" s="91"/>
      <c r="F3" s="91"/>
      <c r="G3" s="111"/>
      <c r="H3" s="112" t="str">
        <f>IF(Competency!C4=""," ",Competency!C4)</f>
        <v>Premkumar Mani</v>
      </c>
      <c r="I3" s="112"/>
      <c r="J3" s="112"/>
      <c r="K3" s="112"/>
      <c r="L3" s="112"/>
      <c r="M3" s="111"/>
      <c r="N3" s="111"/>
      <c r="O3" s="91"/>
      <c r="P3" s="91"/>
      <c r="Q3" s="96" t="s">
        <v>0</v>
      </c>
      <c r="R3" s="91"/>
      <c r="S3" s="97" t="str">
        <f>IF(Competency!L5="","",Competency!L5)</f>
        <v/>
      </c>
      <c r="T3" s="92"/>
    </row>
    <row r="4" spans="1:20" ht="26.25">
      <c r="A4" s="90"/>
      <c r="B4" s="91"/>
      <c r="C4" s="91"/>
      <c r="D4" s="91"/>
      <c r="E4" s="91"/>
      <c r="F4" s="91"/>
      <c r="G4" s="111"/>
      <c r="H4" s="112" t="str">
        <f>IF(Competency!C6=""," ",Competency!C6)</f>
        <v>Technical Head</v>
      </c>
      <c r="I4" s="112"/>
      <c r="J4" s="112"/>
      <c r="K4" s="112"/>
      <c r="L4" s="112"/>
      <c r="M4" s="111"/>
      <c r="N4" s="111"/>
      <c r="O4" s="91"/>
      <c r="P4" s="91"/>
      <c r="Q4" s="96" t="s">
        <v>1</v>
      </c>
      <c r="R4" s="91"/>
      <c r="S4" s="97" t="str">
        <f>IF(Competency!L6="","",Competency!L6)</f>
        <v/>
      </c>
      <c r="T4" s="92"/>
    </row>
    <row r="5" spans="1:20">
      <c r="A5" s="90"/>
      <c r="B5" s="91"/>
      <c r="C5" s="91"/>
      <c r="D5" s="91"/>
      <c r="E5" s="91"/>
      <c r="F5" s="91"/>
      <c r="G5" s="91"/>
      <c r="H5" s="91"/>
      <c r="I5" s="91"/>
      <c r="J5" s="91"/>
      <c r="K5" s="91"/>
      <c r="L5" s="91"/>
      <c r="M5" s="91"/>
      <c r="N5" s="91"/>
      <c r="O5" s="91"/>
      <c r="P5" s="91"/>
      <c r="Q5" s="91"/>
      <c r="R5" s="91"/>
      <c r="S5" s="91"/>
      <c r="T5" s="92"/>
    </row>
    <row r="6" spans="1:20">
      <c r="A6" s="90"/>
      <c r="B6" s="91"/>
      <c r="C6" s="91"/>
      <c r="D6" s="91"/>
      <c r="E6" s="91"/>
      <c r="F6" s="91"/>
      <c r="G6" s="91"/>
      <c r="H6" s="91"/>
      <c r="I6" s="91"/>
      <c r="J6" s="91"/>
      <c r="K6" s="91"/>
      <c r="L6" s="91"/>
      <c r="M6" s="91"/>
      <c r="N6" s="91"/>
      <c r="O6" s="91"/>
      <c r="P6" s="91"/>
      <c r="Q6" s="91"/>
      <c r="R6" s="91"/>
      <c r="S6" s="91"/>
      <c r="T6" s="92"/>
    </row>
    <row r="7" spans="1:20">
      <c r="A7" s="90"/>
      <c r="B7" s="91"/>
      <c r="C7" s="91"/>
      <c r="D7" s="91"/>
      <c r="E7" s="91"/>
      <c r="F7" s="91"/>
      <c r="G7" s="91"/>
      <c r="H7" s="91"/>
      <c r="I7" s="91"/>
      <c r="J7" s="91"/>
      <c r="K7" s="91"/>
      <c r="L7" s="91"/>
      <c r="M7" s="91"/>
      <c r="N7" s="91"/>
      <c r="O7" s="91"/>
      <c r="P7" s="91"/>
      <c r="Q7" s="91"/>
      <c r="R7" s="91"/>
      <c r="S7" s="91"/>
      <c r="T7" s="92"/>
    </row>
    <row r="8" spans="1:20">
      <c r="A8" s="90"/>
      <c r="B8" s="91"/>
      <c r="C8" s="91"/>
      <c r="D8" s="91"/>
      <c r="E8" s="91"/>
      <c r="F8" s="91"/>
      <c r="G8" s="91"/>
      <c r="H8" s="91"/>
      <c r="I8" s="91"/>
      <c r="J8" s="91"/>
      <c r="K8" s="91"/>
      <c r="L8" s="91"/>
      <c r="M8" s="91"/>
      <c r="N8" s="91"/>
      <c r="O8" s="91"/>
      <c r="P8" s="91"/>
      <c r="Q8" s="91"/>
      <c r="R8" s="91"/>
      <c r="S8" s="91"/>
      <c r="T8" s="92"/>
    </row>
    <row r="9" spans="1:20">
      <c r="A9" s="90"/>
      <c r="B9" s="91"/>
      <c r="C9" s="91"/>
      <c r="D9" s="91"/>
      <c r="E9" s="91"/>
      <c r="F9" s="91"/>
      <c r="G9" s="91"/>
      <c r="H9" s="91"/>
      <c r="I9" s="91"/>
      <c r="J9" s="91"/>
      <c r="K9" s="91"/>
      <c r="L9" s="91"/>
      <c r="M9" s="91"/>
      <c r="N9" s="91"/>
      <c r="O9" s="91"/>
      <c r="P9" s="91"/>
      <c r="Q9" s="91"/>
      <c r="R9" s="91"/>
      <c r="S9" s="91"/>
      <c r="T9" s="92"/>
    </row>
    <row r="10" spans="1:20">
      <c r="A10" s="90"/>
      <c r="B10" s="91"/>
      <c r="C10" s="91"/>
      <c r="D10" s="91"/>
      <c r="E10" s="91"/>
      <c r="F10" s="91"/>
      <c r="G10" s="91"/>
      <c r="H10" s="91"/>
      <c r="I10" s="91"/>
      <c r="J10" s="91"/>
      <c r="K10" s="91"/>
      <c r="L10" s="91"/>
      <c r="M10" s="91"/>
      <c r="N10" s="91"/>
      <c r="O10" s="91"/>
      <c r="P10" s="91"/>
      <c r="Q10" s="91"/>
      <c r="R10" s="91"/>
      <c r="S10" s="91"/>
      <c r="T10" s="92"/>
    </row>
    <row r="11" spans="1:20">
      <c r="A11" s="90"/>
      <c r="B11" s="91"/>
      <c r="C11" s="91"/>
      <c r="D11" s="91"/>
      <c r="E11" s="91"/>
      <c r="F11" s="91"/>
      <c r="G11" s="91"/>
      <c r="H11" s="91"/>
      <c r="I11" s="91"/>
      <c r="J11" s="91"/>
      <c r="K11" s="91"/>
      <c r="L11" s="91"/>
      <c r="M11" s="91"/>
      <c r="N11" s="91"/>
      <c r="O11" s="91"/>
      <c r="P11" s="91"/>
      <c r="Q11" s="91"/>
      <c r="R11" s="91"/>
      <c r="S11" s="91"/>
      <c r="T11" s="92"/>
    </row>
    <row r="12" spans="1:20">
      <c r="A12" s="90"/>
      <c r="B12" s="91"/>
      <c r="C12" s="91"/>
      <c r="D12" s="91"/>
      <c r="E12" s="91"/>
      <c r="F12" s="91"/>
      <c r="G12" s="91"/>
      <c r="H12" s="91"/>
      <c r="I12" s="91"/>
      <c r="J12" s="91"/>
      <c r="K12" s="91"/>
      <c r="L12" s="91"/>
      <c r="M12" s="91"/>
      <c r="N12" s="91"/>
      <c r="O12" s="91"/>
      <c r="P12" s="91"/>
      <c r="Q12" s="91"/>
      <c r="R12" s="91"/>
      <c r="S12" s="91"/>
      <c r="T12" s="92"/>
    </row>
    <row r="13" spans="1:20">
      <c r="A13" s="90"/>
      <c r="B13" s="91"/>
      <c r="C13" s="91"/>
      <c r="D13" s="91"/>
      <c r="E13" s="91"/>
      <c r="F13" s="91"/>
      <c r="G13" s="91"/>
      <c r="H13" s="91"/>
      <c r="I13" s="91"/>
      <c r="J13" s="91"/>
      <c r="K13" s="91"/>
      <c r="L13" s="91"/>
      <c r="M13" s="91"/>
      <c r="N13" s="91"/>
      <c r="O13" s="91"/>
      <c r="P13" s="91"/>
      <c r="Q13" s="91"/>
      <c r="R13" s="91"/>
      <c r="S13" s="91"/>
      <c r="T13" s="92"/>
    </row>
    <row r="14" spans="1:20">
      <c r="A14" s="90"/>
      <c r="B14" s="91"/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91"/>
      <c r="N14" s="91"/>
      <c r="O14" s="91"/>
      <c r="P14" s="91"/>
      <c r="Q14" s="91"/>
      <c r="R14" s="91"/>
      <c r="S14" s="91"/>
      <c r="T14" s="92"/>
    </row>
    <row r="15" spans="1:20">
      <c r="A15" s="90"/>
      <c r="B15" s="91"/>
      <c r="C15" s="91"/>
      <c r="D15" s="91"/>
      <c r="E15" s="91"/>
      <c r="F15" s="91"/>
      <c r="G15" s="91"/>
      <c r="H15" s="91"/>
      <c r="I15" s="91"/>
      <c r="J15" s="91"/>
      <c r="K15" s="91"/>
      <c r="L15" s="91"/>
      <c r="M15" s="91"/>
      <c r="N15" s="91"/>
      <c r="O15" s="91"/>
      <c r="P15" s="91"/>
      <c r="Q15" s="91"/>
      <c r="R15" s="91"/>
      <c r="S15" s="91"/>
      <c r="T15" s="92"/>
    </row>
    <row r="16" spans="1:20">
      <c r="A16" s="90"/>
      <c r="B16" s="91"/>
      <c r="C16" s="91"/>
      <c r="D16" s="91"/>
      <c r="E16" s="91"/>
      <c r="F16" s="91"/>
      <c r="G16" s="91"/>
      <c r="H16" s="91"/>
      <c r="I16" s="91"/>
      <c r="J16" s="91"/>
      <c r="K16" s="91"/>
      <c r="L16" s="91"/>
      <c r="M16" s="91"/>
      <c r="N16" s="91"/>
      <c r="O16" s="91"/>
      <c r="P16" s="91"/>
      <c r="Q16" s="91"/>
      <c r="R16" s="91"/>
      <c r="S16" s="91"/>
      <c r="T16" s="92"/>
    </row>
    <row r="17" spans="1:20">
      <c r="A17" s="90"/>
      <c r="B17" s="91"/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91"/>
      <c r="N17" s="91"/>
      <c r="O17" s="91"/>
      <c r="P17" s="91"/>
      <c r="Q17" s="91"/>
      <c r="R17" s="91"/>
      <c r="S17" s="91"/>
      <c r="T17" s="92"/>
    </row>
    <row r="18" spans="1:20">
      <c r="A18" s="90"/>
      <c r="B18" s="91"/>
      <c r="C18" s="91"/>
      <c r="D18" s="91"/>
      <c r="E18" s="91"/>
      <c r="F18" s="91"/>
      <c r="G18" s="91"/>
      <c r="H18" s="91"/>
      <c r="I18" s="91"/>
      <c r="J18" s="91"/>
      <c r="K18" s="91"/>
      <c r="L18" s="91"/>
      <c r="M18" s="91"/>
      <c r="N18" s="91"/>
      <c r="O18" s="91"/>
      <c r="P18" s="91"/>
      <c r="Q18" s="91"/>
      <c r="R18" s="91"/>
      <c r="S18" s="91"/>
      <c r="T18" s="92"/>
    </row>
    <row r="19" spans="1:20">
      <c r="A19" s="90"/>
      <c r="B19" s="91"/>
      <c r="C19" s="91"/>
      <c r="D19" s="91"/>
      <c r="E19" s="91"/>
      <c r="F19" s="91"/>
      <c r="G19" s="91"/>
      <c r="H19" s="91"/>
      <c r="I19" s="91"/>
      <c r="J19" s="91"/>
      <c r="K19" s="91"/>
      <c r="L19" s="91"/>
      <c r="M19" s="91"/>
      <c r="N19" s="91"/>
      <c r="O19" s="91"/>
      <c r="P19" s="91"/>
      <c r="Q19" s="91"/>
      <c r="R19" s="91"/>
      <c r="S19" s="91"/>
      <c r="T19" s="92"/>
    </row>
    <row r="20" spans="1:20">
      <c r="A20" s="90"/>
      <c r="B20" s="91"/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91"/>
      <c r="N20" s="91"/>
      <c r="O20" s="91"/>
      <c r="P20" s="91"/>
      <c r="Q20" s="91"/>
      <c r="R20" s="91"/>
      <c r="S20" s="91"/>
      <c r="T20" s="92"/>
    </row>
    <row r="21" spans="1:20">
      <c r="A21" s="90"/>
      <c r="B21" s="91"/>
      <c r="C21" s="91"/>
      <c r="D21" s="91"/>
      <c r="E21" s="91"/>
      <c r="F21" s="91"/>
      <c r="G21" s="91"/>
      <c r="H21" s="91"/>
      <c r="I21" s="91"/>
      <c r="J21" s="91"/>
      <c r="K21" s="91"/>
      <c r="L21" s="91"/>
      <c r="M21" s="91"/>
      <c r="N21" s="91"/>
      <c r="O21" s="91"/>
      <c r="P21" s="91"/>
      <c r="Q21" s="91"/>
      <c r="R21" s="91"/>
      <c r="S21" s="91"/>
      <c r="T21" s="92"/>
    </row>
    <row r="22" spans="1:20">
      <c r="A22" s="90"/>
      <c r="B22" s="91"/>
      <c r="C22" s="91"/>
      <c r="D22" s="91"/>
      <c r="E22" s="91"/>
      <c r="F22" s="91"/>
      <c r="G22" s="91"/>
      <c r="H22" s="91"/>
      <c r="I22" s="91"/>
      <c r="J22" s="91"/>
      <c r="K22" s="91"/>
      <c r="L22" s="91"/>
      <c r="M22" s="91"/>
      <c r="N22" s="91"/>
      <c r="O22" s="91"/>
      <c r="P22" s="91"/>
      <c r="Q22" s="91"/>
      <c r="R22" s="91"/>
      <c r="S22" s="91"/>
      <c r="T22" s="92"/>
    </row>
    <row r="23" spans="1:20">
      <c r="A23" s="90"/>
      <c r="B23" s="91"/>
      <c r="C23" s="91"/>
      <c r="D23" s="91"/>
      <c r="E23" s="91"/>
      <c r="F23" s="91"/>
      <c r="G23" s="91"/>
      <c r="H23" s="91"/>
      <c r="I23" s="91"/>
      <c r="J23" s="91"/>
      <c r="K23" s="91"/>
      <c r="L23" s="91"/>
      <c r="M23" s="91"/>
      <c r="N23" s="91"/>
      <c r="O23" s="91"/>
      <c r="P23" s="91"/>
      <c r="Q23" s="91"/>
      <c r="R23" s="91"/>
      <c r="S23" s="91"/>
      <c r="T23" s="92"/>
    </row>
    <row r="24" spans="1:20">
      <c r="A24" s="90"/>
      <c r="B24" s="91"/>
      <c r="C24" s="91"/>
      <c r="D24" s="91"/>
      <c r="E24" s="91"/>
      <c r="F24" s="91"/>
      <c r="G24" s="91"/>
      <c r="H24" s="91"/>
      <c r="I24" s="91"/>
      <c r="J24" s="91"/>
      <c r="K24" s="91"/>
      <c r="L24" s="91"/>
      <c r="M24" s="91"/>
      <c r="N24" s="91"/>
      <c r="O24" s="91"/>
      <c r="P24" s="91"/>
      <c r="Q24" s="91"/>
      <c r="R24" s="91"/>
      <c r="S24" s="91"/>
      <c r="T24" s="92"/>
    </row>
    <row r="25" spans="1:20">
      <c r="A25" s="90"/>
      <c r="B25" s="91"/>
      <c r="C25" s="91"/>
      <c r="D25" s="91"/>
      <c r="E25" s="91"/>
      <c r="F25" s="91"/>
      <c r="G25" s="91"/>
      <c r="H25" s="91"/>
      <c r="I25" s="91"/>
      <c r="J25" s="91"/>
      <c r="K25" s="91"/>
      <c r="L25" s="91"/>
      <c r="M25" s="91"/>
      <c r="N25" s="91"/>
      <c r="O25" s="91"/>
      <c r="P25" s="91"/>
      <c r="Q25" s="91"/>
      <c r="R25" s="91"/>
      <c r="S25" s="91"/>
      <c r="T25" s="92"/>
    </row>
    <row r="26" spans="1:20">
      <c r="A26" s="90"/>
      <c r="B26" s="91"/>
      <c r="C26" s="91"/>
      <c r="D26" s="91"/>
      <c r="E26" s="91"/>
      <c r="F26" s="91"/>
      <c r="G26" s="91"/>
      <c r="H26" s="91"/>
      <c r="I26" s="91"/>
      <c r="J26" s="91"/>
      <c r="K26" s="91"/>
      <c r="L26" s="91"/>
      <c r="M26" s="91"/>
      <c r="N26" s="91"/>
      <c r="O26" s="91"/>
      <c r="P26" s="91"/>
      <c r="Q26" s="91"/>
      <c r="R26" s="91"/>
      <c r="S26" s="91"/>
      <c r="T26" s="92"/>
    </row>
    <row r="27" spans="1:20">
      <c r="A27" s="90"/>
      <c r="B27" s="91"/>
      <c r="C27" s="91"/>
      <c r="D27" s="91"/>
      <c r="E27" s="91"/>
      <c r="F27" s="91"/>
      <c r="G27" s="91"/>
      <c r="H27" s="91"/>
      <c r="I27" s="91"/>
      <c r="J27" s="91"/>
      <c r="K27" s="91"/>
      <c r="L27" s="91"/>
      <c r="M27" s="91"/>
      <c r="N27" s="91"/>
      <c r="O27" s="91"/>
      <c r="P27" s="91"/>
      <c r="Q27" s="91"/>
      <c r="R27" s="91"/>
      <c r="S27" s="91"/>
      <c r="T27" s="92"/>
    </row>
    <row r="28" spans="1:20">
      <c r="A28" s="90"/>
      <c r="B28" s="91"/>
      <c r="C28" s="91"/>
      <c r="D28" s="91"/>
      <c r="E28" s="91"/>
      <c r="F28" s="91"/>
      <c r="G28" s="91"/>
      <c r="H28" s="91"/>
      <c r="I28" s="91"/>
      <c r="J28" s="91"/>
      <c r="K28" s="91"/>
      <c r="L28" s="91"/>
      <c r="M28" s="91"/>
      <c r="N28" s="91"/>
      <c r="O28" s="91"/>
      <c r="P28" s="91"/>
      <c r="Q28" s="91"/>
      <c r="R28" s="91"/>
      <c r="S28" s="91"/>
      <c r="T28" s="92"/>
    </row>
    <row r="29" spans="1:20">
      <c r="A29" s="90"/>
      <c r="B29" s="91"/>
      <c r="C29" s="91"/>
      <c r="D29" s="91"/>
      <c r="E29" s="91"/>
      <c r="F29" s="91"/>
      <c r="G29" s="91"/>
      <c r="H29" s="91"/>
      <c r="I29" s="91"/>
      <c r="J29" s="91"/>
      <c r="K29" s="91"/>
      <c r="L29" s="91"/>
      <c r="M29" s="91"/>
      <c r="N29" s="91"/>
      <c r="O29" s="91"/>
      <c r="P29" s="91"/>
      <c r="Q29" s="91"/>
      <c r="R29" s="91"/>
      <c r="S29" s="91"/>
      <c r="T29" s="92"/>
    </row>
    <row r="30" spans="1:20">
      <c r="A30" s="90"/>
      <c r="B30" s="91"/>
      <c r="C30" s="91"/>
      <c r="D30" s="91"/>
      <c r="E30" s="91"/>
      <c r="F30" s="91"/>
      <c r="G30" s="91"/>
      <c r="H30" s="91"/>
      <c r="I30" s="91"/>
      <c r="J30" s="91"/>
      <c r="K30" s="91"/>
      <c r="L30" s="91"/>
      <c r="M30" s="91"/>
      <c r="N30" s="91"/>
      <c r="O30" s="91"/>
      <c r="P30" s="91"/>
      <c r="Q30" s="91"/>
      <c r="R30" s="91"/>
      <c r="S30" s="91"/>
      <c r="T30" s="92"/>
    </row>
    <row r="31" spans="1:20">
      <c r="A31" s="90"/>
      <c r="B31" s="91"/>
      <c r="C31" s="91"/>
      <c r="D31" s="91"/>
      <c r="E31" s="91"/>
      <c r="F31" s="91"/>
      <c r="G31" s="91"/>
      <c r="H31" s="91"/>
      <c r="I31" s="91"/>
      <c r="J31" s="91"/>
      <c r="K31" s="91"/>
      <c r="L31" s="91"/>
      <c r="M31" s="91"/>
      <c r="N31" s="91"/>
      <c r="O31" s="91"/>
      <c r="P31" s="91"/>
      <c r="Q31" s="91"/>
      <c r="R31" s="91"/>
      <c r="S31" s="91"/>
      <c r="T31" s="92"/>
    </row>
    <row r="32" spans="1:20">
      <c r="A32" s="90"/>
      <c r="B32" s="91"/>
      <c r="C32" s="91"/>
      <c r="D32" s="91"/>
      <c r="E32" s="91"/>
      <c r="F32" s="91"/>
      <c r="G32" s="91"/>
      <c r="H32" s="91"/>
      <c r="I32" s="91"/>
      <c r="J32" s="91"/>
      <c r="K32" s="91"/>
      <c r="L32" s="91"/>
      <c r="M32" s="91"/>
      <c r="N32" s="91"/>
      <c r="O32" s="91"/>
      <c r="P32" s="91"/>
      <c r="Q32" s="91"/>
      <c r="R32" s="91"/>
      <c r="S32" s="91"/>
      <c r="T32" s="92"/>
    </row>
    <row r="33" spans="1:20">
      <c r="A33" s="90"/>
      <c r="B33" s="91"/>
      <c r="C33" s="91"/>
      <c r="D33" s="91"/>
      <c r="E33" s="91"/>
      <c r="F33" s="91"/>
      <c r="G33" s="91"/>
      <c r="H33" s="91"/>
      <c r="I33" s="91"/>
      <c r="J33" s="91"/>
      <c r="K33" s="91"/>
      <c r="L33" s="91"/>
      <c r="M33" s="91"/>
      <c r="N33" s="91"/>
      <c r="O33" s="91"/>
      <c r="P33" s="91"/>
      <c r="Q33" s="91"/>
      <c r="R33" s="91"/>
      <c r="S33" s="91"/>
      <c r="T33" s="92"/>
    </row>
    <row r="34" spans="1:20">
      <c r="A34" s="90"/>
      <c r="B34" s="91"/>
      <c r="C34" s="91"/>
      <c r="D34" s="91"/>
      <c r="E34" s="91"/>
      <c r="F34" s="91"/>
      <c r="G34" s="91"/>
      <c r="H34" s="91"/>
      <c r="I34" s="91"/>
      <c r="J34" s="91"/>
      <c r="K34" s="91"/>
      <c r="L34" s="91"/>
      <c r="M34" s="91"/>
      <c r="N34" s="91"/>
      <c r="O34" s="91"/>
      <c r="P34" s="91"/>
      <c r="Q34" s="91"/>
      <c r="R34" s="91"/>
      <c r="S34" s="91"/>
      <c r="T34" s="92"/>
    </row>
    <row r="35" spans="1:20">
      <c r="A35" s="90"/>
      <c r="B35" s="91"/>
      <c r="C35" s="91"/>
      <c r="D35" s="91"/>
      <c r="E35" s="91"/>
      <c r="F35" s="91"/>
      <c r="G35" s="91"/>
      <c r="H35" s="91"/>
      <c r="I35" s="91"/>
      <c r="J35" s="91"/>
      <c r="K35" s="91"/>
      <c r="L35" s="91"/>
      <c r="M35" s="91"/>
      <c r="N35" s="91"/>
      <c r="O35" s="91"/>
      <c r="P35" s="91"/>
      <c r="Q35" s="91"/>
      <c r="R35" s="91"/>
      <c r="S35" s="91"/>
      <c r="T35" s="92"/>
    </row>
    <row r="36" spans="1:20">
      <c r="A36" s="90"/>
      <c r="B36" s="91"/>
      <c r="C36" s="91"/>
      <c r="D36" s="91"/>
      <c r="E36" s="91"/>
      <c r="F36" s="91"/>
      <c r="G36" s="91"/>
      <c r="H36" s="91"/>
      <c r="I36" s="91"/>
      <c r="J36" s="91"/>
      <c r="K36" s="91"/>
      <c r="L36" s="91"/>
      <c r="M36" s="91"/>
      <c r="N36" s="91"/>
      <c r="O36" s="91"/>
      <c r="P36" s="91"/>
      <c r="Q36" s="91"/>
      <c r="R36" s="91"/>
      <c r="S36" s="91"/>
      <c r="T36" s="92"/>
    </row>
    <row r="37" spans="1:20">
      <c r="A37" s="90"/>
      <c r="B37" s="91"/>
      <c r="C37" s="91"/>
      <c r="D37" s="91"/>
      <c r="E37" s="91"/>
      <c r="F37" s="91"/>
      <c r="G37" s="91"/>
      <c r="H37" s="91"/>
      <c r="I37" s="91"/>
      <c r="J37" s="91"/>
      <c r="K37" s="91"/>
      <c r="L37" s="91"/>
      <c r="M37" s="91"/>
      <c r="N37" s="91"/>
      <c r="O37" s="91"/>
      <c r="P37" s="91"/>
      <c r="Q37" s="91"/>
      <c r="R37" s="91"/>
      <c r="S37" s="91"/>
      <c r="T37" s="92"/>
    </row>
    <row r="38" spans="1:20">
      <c r="A38" s="90"/>
      <c r="B38" s="91"/>
      <c r="C38" s="91"/>
      <c r="D38" s="91"/>
      <c r="E38" s="91"/>
      <c r="F38" s="91"/>
      <c r="G38" s="91"/>
      <c r="H38" s="91"/>
      <c r="I38" s="91"/>
      <c r="J38" s="91"/>
      <c r="K38" s="91"/>
      <c r="L38" s="91"/>
      <c r="M38" s="91"/>
      <c r="N38" s="91"/>
      <c r="O38" s="91"/>
      <c r="P38" s="91"/>
      <c r="Q38" s="91"/>
      <c r="R38" s="91"/>
      <c r="S38" s="91"/>
      <c r="T38" s="92"/>
    </row>
    <row r="39" spans="1:20">
      <c r="A39" s="90"/>
      <c r="B39" s="91"/>
      <c r="C39" s="91"/>
      <c r="D39" s="91"/>
      <c r="E39" s="91"/>
      <c r="F39" s="91"/>
      <c r="G39" s="91"/>
      <c r="H39" s="91"/>
      <c r="I39" s="91"/>
      <c r="J39" s="91"/>
      <c r="K39" s="91"/>
      <c r="L39" s="91"/>
      <c r="M39" s="91"/>
      <c r="N39" s="91"/>
      <c r="O39" s="91"/>
      <c r="P39" s="91"/>
      <c r="Q39" s="91"/>
      <c r="R39" s="91"/>
      <c r="S39" s="91"/>
      <c r="T39" s="92"/>
    </row>
    <row r="40" spans="1:20">
      <c r="A40" s="90"/>
      <c r="B40" s="91"/>
      <c r="C40" s="91"/>
      <c r="D40" s="91"/>
      <c r="E40" s="91"/>
      <c r="F40" s="91"/>
      <c r="G40" s="91"/>
      <c r="H40" s="91"/>
      <c r="I40" s="91"/>
      <c r="J40" s="91"/>
      <c r="K40" s="91"/>
      <c r="L40" s="91"/>
      <c r="M40" s="91"/>
      <c r="N40" s="91"/>
      <c r="O40" s="91"/>
      <c r="P40" s="91"/>
      <c r="Q40" s="91"/>
      <c r="R40" s="91"/>
      <c r="S40" s="91"/>
      <c r="T40" s="92"/>
    </row>
    <row r="41" spans="1:20">
      <c r="A41" s="90"/>
      <c r="B41" s="91"/>
      <c r="C41" s="91"/>
      <c r="D41" s="91"/>
      <c r="E41" s="91"/>
      <c r="F41" s="91"/>
      <c r="G41" s="91"/>
      <c r="H41" s="91"/>
      <c r="I41" s="91"/>
      <c r="J41" s="91"/>
      <c r="K41" s="91"/>
      <c r="L41" s="91"/>
      <c r="M41" s="91"/>
      <c r="N41" s="91"/>
      <c r="O41" s="91"/>
      <c r="P41" s="91"/>
      <c r="Q41" s="91"/>
      <c r="R41" s="91"/>
      <c r="S41" s="91"/>
      <c r="T41" s="92"/>
    </row>
    <row r="42" spans="1:20">
      <c r="A42" s="90"/>
      <c r="B42" s="91"/>
      <c r="C42" s="91"/>
      <c r="D42" s="91"/>
      <c r="E42" s="91"/>
      <c r="F42" s="91"/>
      <c r="G42" s="91"/>
      <c r="H42" s="91"/>
      <c r="I42" s="91"/>
      <c r="J42" s="91"/>
      <c r="K42" s="91"/>
      <c r="L42" s="91"/>
      <c r="M42" s="91"/>
      <c r="N42" s="91"/>
      <c r="O42" s="91"/>
      <c r="P42" s="91"/>
      <c r="Q42" s="91"/>
      <c r="R42" s="91"/>
      <c r="S42" s="91"/>
      <c r="T42" s="92"/>
    </row>
    <row r="43" spans="1:20">
      <c r="A43" s="90"/>
      <c r="B43" s="91"/>
      <c r="C43" s="91"/>
      <c r="D43" s="91"/>
      <c r="E43" s="91"/>
      <c r="F43" s="91"/>
      <c r="G43" s="91"/>
      <c r="H43" s="91"/>
      <c r="I43" s="91"/>
      <c r="J43" s="91"/>
      <c r="K43" s="91"/>
      <c r="L43" s="91"/>
      <c r="M43" s="91"/>
      <c r="N43" s="91"/>
      <c r="O43" s="91"/>
      <c r="P43" s="91"/>
      <c r="Q43" s="91"/>
      <c r="R43" s="91"/>
      <c r="S43" s="91"/>
      <c r="T43" s="92"/>
    </row>
    <row r="44" spans="1:20">
      <c r="A44" s="90"/>
      <c r="B44" s="91"/>
      <c r="C44" s="91"/>
      <c r="D44" s="91"/>
      <c r="E44" s="91"/>
      <c r="F44" s="91"/>
      <c r="G44" s="91"/>
      <c r="H44" s="91"/>
      <c r="I44" s="91"/>
      <c r="J44" s="91"/>
      <c r="K44" s="91"/>
      <c r="L44" s="91"/>
      <c r="M44" s="91"/>
      <c r="N44" s="91"/>
      <c r="O44" s="91"/>
      <c r="P44" s="91"/>
      <c r="Q44" s="91"/>
      <c r="R44" s="91"/>
      <c r="S44" s="91"/>
      <c r="T44" s="92"/>
    </row>
    <row r="45" spans="1:20">
      <c r="A45" s="90"/>
      <c r="B45" s="91"/>
      <c r="C45" s="91"/>
      <c r="D45" s="91"/>
      <c r="E45" s="91"/>
      <c r="F45" s="91"/>
      <c r="G45" s="91"/>
      <c r="H45" s="91"/>
      <c r="I45" s="91"/>
      <c r="J45" s="91"/>
      <c r="K45" s="91"/>
      <c r="L45" s="91"/>
      <c r="M45" s="91"/>
      <c r="N45" s="91"/>
      <c r="O45" s="91"/>
      <c r="P45" s="91"/>
      <c r="Q45" s="91"/>
      <c r="R45" s="91"/>
      <c r="S45" s="91"/>
      <c r="T45" s="92"/>
    </row>
    <row r="46" spans="1:20">
      <c r="A46" s="90"/>
      <c r="B46" s="91"/>
      <c r="C46" s="91"/>
      <c r="D46" s="91"/>
      <c r="E46" s="91"/>
      <c r="F46" s="91"/>
      <c r="G46" s="91"/>
      <c r="H46" s="91"/>
      <c r="I46" s="91"/>
      <c r="J46" s="91"/>
      <c r="K46" s="91"/>
      <c r="L46" s="91"/>
      <c r="M46" s="91"/>
      <c r="N46" s="91"/>
      <c r="O46" s="91"/>
      <c r="P46" s="91"/>
      <c r="Q46" s="91"/>
      <c r="R46" s="91"/>
      <c r="S46" s="91"/>
      <c r="T46" s="92"/>
    </row>
    <row r="47" spans="1:20">
      <c r="A47" s="90"/>
      <c r="B47" s="91"/>
      <c r="C47" s="91"/>
      <c r="D47" s="91"/>
      <c r="E47" s="91"/>
      <c r="F47" s="91"/>
      <c r="G47" s="91"/>
      <c r="H47" s="91"/>
      <c r="I47" s="91"/>
      <c r="J47" s="91"/>
      <c r="K47" s="91"/>
      <c r="L47" s="91"/>
      <c r="M47" s="91"/>
      <c r="N47" s="91"/>
      <c r="O47" s="91"/>
      <c r="P47" s="91"/>
      <c r="Q47" s="91"/>
      <c r="R47" s="91"/>
      <c r="S47" s="91"/>
      <c r="T47" s="92"/>
    </row>
    <row r="48" spans="1:20">
      <c r="A48" s="90"/>
      <c r="B48" s="91"/>
      <c r="C48" s="91"/>
      <c r="D48" s="91"/>
      <c r="E48" s="91"/>
      <c r="F48" s="91"/>
      <c r="G48" s="91"/>
      <c r="H48" s="91"/>
      <c r="I48" s="91"/>
      <c r="J48" s="91"/>
      <c r="K48" s="91"/>
      <c r="L48" s="91"/>
      <c r="M48" s="91"/>
      <c r="N48" s="91"/>
      <c r="O48" s="91"/>
      <c r="P48" s="91"/>
      <c r="Q48" s="91"/>
      <c r="R48" s="91"/>
      <c r="S48" s="91"/>
      <c r="T48" s="92"/>
    </row>
    <row r="49" spans="1:20">
      <c r="A49" s="90"/>
      <c r="B49" s="91"/>
      <c r="C49" s="91"/>
      <c r="D49" s="91"/>
      <c r="E49" s="91"/>
      <c r="F49" s="91"/>
      <c r="G49" s="91"/>
      <c r="H49" s="91"/>
      <c r="I49" s="91"/>
      <c r="J49" s="91"/>
      <c r="K49" s="91"/>
      <c r="L49" s="91"/>
      <c r="M49" s="91"/>
      <c r="N49" s="91"/>
      <c r="O49" s="91"/>
      <c r="P49" s="91"/>
      <c r="Q49" s="91"/>
      <c r="R49" s="91"/>
      <c r="S49" s="91"/>
      <c r="T49" s="92"/>
    </row>
    <row r="50" spans="1:20">
      <c r="A50" s="90"/>
      <c r="B50" s="91"/>
      <c r="C50" s="91"/>
      <c r="D50" s="91"/>
      <c r="E50" s="91"/>
      <c r="F50" s="91"/>
      <c r="G50" s="91"/>
      <c r="H50" s="91"/>
      <c r="I50" s="91"/>
      <c r="J50" s="91"/>
      <c r="K50" s="91"/>
      <c r="L50" s="91"/>
      <c r="M50" s="91"/>
      <c r="N50" s="91"/>
      <c r="O50" s="91"/>
      <c r="P50" s="91"/>
      <c r="Q50" s="91"/>
      <c r="R50" s="91"/>
      <c r="S50" s="91"/>
      <c r="T50" s="92"/>
    </row>
    <row r="51" spans="1:20">
      <c r="A51" s="90"/>
      <c r="B51" s="91"/>
      <c r="C51" s="91"/>
      <c r="D51" s="91"/>
      <c r="E51" s="91"/>
      <c r="F51" s="91"/>
      <c r="G51" s="91"/>
      <c r="H51" s="91"/>
      <c r="I51" s="91"/>
      <c r="J51" s="91"/>
      <c r="K51" s="91"/>
      <c r="L51" s="91"/>
      <c r="M51" s="91"/>
      <c r="N51" s="91"/>
      <c r="O51" s="91"/>
      <c r="P51" s="91"/>
      <c r="Q51" s="91"/>
      <c r="R51" s="91"/>
      <c r="S51" s="91"/>
      <c r="T51" s="92"/>
    </row>
    <row r="52" spans="1:20" ht="13.5" thickBot="1">
      <c r="A52" s="93"/>
      <c r="B52" s="94"/>
      <c r="C52" s="94"/>
      <c r="D52" s="94"/>
      <c r="E52" s="94"/>
      <c r="F52" s="94"/>
      <c r="G52" s="94"/>
      <c r="H52" s="94"/>
      <c r="I52" s="94"/>
      <c r="J52" s="94"/>
      <c r="K52" s="94"/>
      <c r="L52" s="94"/>
      <c r="M52" s="94"/>
      <c r="N52" s="94"/>
      <c r="O52" s="94"/>
      <c r="P52" s="94"/>
      <c r="Q52" s="94"/>
      <c r="R52" s="94"/>
      <c r="S52" s="94"/>
      <c r="T52" s="95"/>
    </row>
  </sheetData>
  <sheetProtection algorithmName="SHA-512" hashValue="MWpdr946bPlBEImdoSyp52ogvyeuU8/GP19X8bJgsv4PbCZTeW7M6mXvy6zkwF0cAX5DIQRAMLxmJufOizb8Jw==" saltValue="ovXFZQcQYrvX256cOXMnOg==" spinCount="100000" sheet="1" objects="1" scenarios="1"/>
  <mergeCells count="2">
    <mergeCell ref="H4:L4"/>
    <mergeCell ref="H3:L3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862B54-3E46-44CF-8F89-3D63147B42E8}">
  <sheetPr>
    <tabColor rgb="FFFFC000"/>
  </sheetPr>
  <dimension ref="A1:AB73"/>
  <sheetViews>
    <sheetView showGridLines="0" tabSelected="1" topLeftCell="C1" zoomScale="70" zoomScaleNormal="70" workbookViewId="0">
      <selection activeCell="D11" sqref="D11"/>
    </sheetView>
  </sheetViews>
  <sheetFormatPr defaultColWidth="9.140625" defaultRowHeight="12.75"/>
  <cols>
    <col min="1" max="1" width="6.7109375" style="29" customWidth="1"/>
    <col min="2" max="2" width="57.7109375" style="29" bestFit="1" customWidth="1"/>
    <col min="3" max="3" width="27.42578125" style="34" customWidth="1"/>
    <col min="4" max="4" width="14.85546875" style="34" customWidth="1"/>
    <col min="5" max="5" width="13.85546875" style="34" customWidth="1"/>
    <col min="6" max="6" width="12.42578125" style="34" customWidth="1"/>
    <col min="7" max="7" width="9.85546875" style="34" customWidth="1"/>
    <col min="8" max="8" width="11.5703125" style="35" customWidth="1"/>
    <col min="9" max="9" width="26.7109375" style="36" customWidth="1"/>
    <col min="10" max="10" width="32" style="36" customWidth="1"/>
    <col min="11" max="11" width="26" style="35" customWidth="1"/>
    <col min="12" max="12" width="12.7109375" style="29" customWidth="1"/>
    <col min="13" max="13" width="19.7109375" style="29" customWidth="1"/>
    <col min="14" max="14" width="30.7109375" style="29" customWidth="1"/>
    <col min="15" max="26" width="9.140625" style="29"/>
    <col min="27" max="27" width="0" style="53" hidden="1" customWidth="1"/>
    <col min="28" max="28" width="9.140625" style="98"/>
    <col min="29" max="16384" width="9.140625" style="29"/>
  </cols>
  <sheetData>
    <row r="1" spans="1:28" ht="15.75" customHeight="1">
      <c r="A1" s="140" t="s">
        <v>2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42" t="s">
        <v>3</v>
      </c>
      <c r="M1" s="43"/>
    </row>
    <row r="2" spans="1:28" ht="15.75" customHeight="1">
      <c r="A2" s="140"/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42" t="s">
        <v>4</v>
      </c>
      <c r="M2" s="44" t="s">
        <v>5</v>
      </c>
    </row>
    <row r="3" spans="1:28" ht="15.75" customHeight="1">
      <c r="A3" s="140"/>
      <c r="B3" s="140"/>
      <c r="C3" s="140"/>
      <c r="D3" s="140"/>
      <c r="E3" s="140"/>
      <c r="F3" s="140"/>
      <c r="G3" s="140"/>
      <c r="H3" s="140"/>
      <c r="I3" s="140"/>
      <c r="J3" s="140"/>
      <c r="K3" s="140"/>
      <c r="L3" s="42" t="s">
        <v>6</v>
      </c>
      <c r="M3" s="43"/>
    </row>
    <row r="4" spans="1:28">
      <c r="A4" s="141" t="s">
        <v>7</v>
      </c>
      <c r="B4" s="141"/>
      <c r="C4" s="150" t="s">
        <v>8</v>
      </c>
      <c r="D4" s="151"/>
      <c r="E4" s="151"/>
      <c r="F4" s="151"/>
      <c r="G4" s="151"/>
      <c r="H4" s="151"/>
      <c r="I4" s="151"/>
      <c r="J4" s="152"/>
      <c r="K4" s="41" t="s">
        <v>9</v>
      </c>
      <c r="L4" s="162"/>
      <c r="M4" s="162"/>
    </row>
    <row r="5" spans="1:28">
      <c r="A5" s="141" t="s">
        <v>10</v>
      </c>
      <c r="B5" s="141"/>
      <c r="C5" s="158"/>
      <c r="D5" s="158"/>
      <c r="E5" s="158"/>
      <c r="F5" s="155" t="s">
        <v>11</v>
      </c>
      <c r="G5" s="156"/>
      <c r="H5" s="157"/>
      <c r="I5" s="63">
        <v>20</v>
      </c>
      <c r="J5" s="62"/>
      <c r="K5" s="41" t="s">
        <v>12</v>
      </c>
      <c r="L5" s="153"/>
      <c r="M5" s="154"/>
    </row>
    <row r="6" spans="1:28">
      <c r="A6" s="141" t="s">
        <v>13</v>
      </c>
      <c r="B6" s="141"/>
      <c r="C6" s="61" t="s">
        <v>14</v>
      </c>
      <c r="D6" s="56"/>
      <c r="E6" s="57">
        <f>IFERROR(VLOOKUP(C6,dbase!$V$4:$X$11,2,0),"")</f>
        <v>5</v>
      </c>
      <c r="F6" s="57">
        <f>IFERROR(VLOOKUP(C6,dbase!$V$4:$X$11,3,0),"")</f>
        <v>9</v>
      </c>
      <c r="G6" s="58"/>
      <c r="H6" s="58"/>
      <c r="J6" s="62"/>
      <c r="K6" s="41" t="s">
        <v>15</v>
      </c>
      <c r="L6" s="153"/>
      <c r="M6" s="154"/>
      <c r="AA6" s="60">
        <f>VLOOKUP(C6,dbase!V:W,2,0)</f>
        <v>5</v>
      </c>
    </row>
    <row r="7" spans="1:28" ht="4.1500000000000004" customHeight="1">
      <c r="A7" s="30"/>
      <c r="B7" s="28"/>
      <c r="C7" s="116"/>
      <c r="D7" s="116"/>
      <c r="E7" s="116"/>
      <c r="F7" s="116"/>
      <c r="G7" s="116"/>
      <c r="H7" s="116"/>
      <c r="I7" s="116"/>
      <c r="J7" s="116"/>
      <c r="K7" s="116"/>
      <c r="L7" s="116"/>
      <c r="M7" s="116"/>
      <c r="AA7" s="60"/>
    </row>
    <row r="8" spans="1:28" ht="26.45" customHeight="1">
      <c r="A8" s="142" t="s">
        <v>16</v>
      </c>
      <c r="B8" s="144" t="s">
        <v>17</v>
      </c>
      <c r="C8" s="80" t="s">
        <v>18</v>
      </c>
      <c r="D8" s="142" t="s">
        <v>19</v>
      </c>
      <c r="E8" s="146" t="s">
        <v>20</v>
      </c>
      <c r="F8" s="148" t="s">
        <v>21</v>
      </c>
      <c r="G8" s="159" t="s">
        <v>22</v>
      </c>
      <c r="H8" s="160"/>
      <c r="I8" s="161"/>
      <c r="J8" s="148" t="s">
        <v>23</v>
      </c>
      <c r="K8" s="148" t="s">
        <v>24</v>
      </c>
      <c r="L8" s="163" t="s">
        <v>25</v>
      </c>
      <c r="M8" s="165" t="s">
        <v>26</v>
      </c>
      <c r="N8" s="166"/>
      <c r="AA8" s="29"/>
      <c r="AB8" s="60"/>
    </row>
    <row r="9" spans="1:28">
      <c r="A9" s="143"/>
      <c r="B9" s="145"/>
      <c r="C9" s="79"/>
      <c r="D9" s="143"/>
      <c r="E9" s="147"/>
      <c r="F9" s="149"/>
      <c r="G9" s="45" t="s">
        <v>27</v>
      </c>
      <c r="H9" s="45" t="s">
        <v>28</v>
      </c>
      <c r="I9" s="45" t="s">
        <v>29</v>
      </c>
      <c r="J9" s="149"/>
      <c r="K9" s="149"/>
      <c r="L9" s="164"/>
      <c r="M9" s="167"/>
      <c r="N9" s="168"/>
      <c r="AA9" s="29"/>
      <c r="AB9" s="60"/>
    </row>
    <row r="10" spans="1:28">
      <c r="A10" s="30">
        <v>1</v>
      </c>
      <c r="B10" s="31" t="s">
        <v>30</v>
      </c>
      <c r="C10" s="81" t="str">
        <f>_xlfn.IFNA(_xlfn.XLOOKUP(B10,dbase!$C$4:$C$91,dbase!$B$4:$B$91,,0)," ")</f>
        <v>Management System</v>
      </c>
      <c r="D10" s="30" t="s">
        <v>31</v>
      </c>
      <c r="E10" s="46">
        <f>IF(OR($C$6="",D10=""),"",IF(D10="C",VLOOKUP(B10,dbase!$C$3:$K$97,$E$6,0),VLOOKUP(B10,dbase!$C$3:$K$97,$F$6,0)))</f>
        <v>4</v>
      </c>
      <c r="F10" s="32">
        <v>1</v>
      </c>
      <c r="G10" s="85">
        <v>2</v>
      </c>
      <c r="H10" s="85"/>
      <c r="I10" s="86">
        <f>IFERROR(AVERAGE(G10:H10)," ")</f>
        <v>2</v>
      </c>
      <c r="J10" s="32"/>
      <c r="K10" s="32"/>
      <c r="L10" s="30">
        <v>2</v>
      </c>
      <c r="M10" s="139"/>
      <c r="N10" s="139"/>
      <c r="AA10" s="29"/>
      <c r="AB10" s="60">
        <f>IFERROR(VLOOKUP(D10,dbase!Q:R,2,0),"")</f>
        <v>1</v>
      </c>
    </row>
    <row r="11" spans="1:28">
      <c r="A11" s="30">
        <v>2</v>
      </c>
      <c r="B11" s="31" t="s">
        <v>32</v>
      </c>
      <c r="C11" s="81" t="str">
        <f>_xlfn.IFNA(_xlfn.XLOOKUP(B11,dbase!$C$4:$C$91,dbase!$B$4:$B$91,,0)," ")</f>
        <v>Management System</v>
      </c>
      <c r="D11" s="30" t="s">
        <v>31</v>
      </c>
      <c r="E11" s="46">
        <f>IF(OR($C$6="",D11=""),"",IF(D11="C",VLOOKUP(B11,dbase!$C$3:$K$97,$E$6,0),VLOOKUP(B11,dbase!$C$3:$K$97,$F$6,0)))</f>
        <v>4</v>
      </c>
      <c r="F11" s="32">
        <v>2</v>
      </c>
      <c r="G11" s="85">
        <v>3</v>
      </c>
      <c r="H11" s="85"/>
      <c r="I11" s="86">
        <f t="shared" ref="I11:I22" si="0">IFERROR(AVERAGE(G11:H11)," ")</f>
        <v>3</v>
      </c>
      <c r="J11" s="32"/>
      <c r="K11" s="32"/>
      <c r="L11" s="30">
        <v>4</v>
      </c>
      <c r="M11" s="139"/>
      <c r="N11" s="139"/>
      <c r="AA11" s="29"/>
      <c r="AB11" s="60">
        <f>IFERROR(VLOOKUP(D11,dbase!Q:R,2,0),"")</f>
        <v>1</v>
      </c>
    </row>
    <row r="12" spans="1:28">
      <c r="A12" s="30">
        <v>3</v>
      </c>
      <c r="B12" s="31" t="s">
        <v>33</v>
      </c>
      <c r="C12" s="81" t="str">
        <f>_xlfn.IFNA(_xlfn.XLOOKUP(B12,dbase!$C$4:$C$91,dbase!$B$4:$B$91,,0)," ")</f>
        <v>EV/AV</v>
      </c>
      <c r="D12" s="30" t="s">
        <v>34</v>
      </c>
      <c r="E12" s="46">
        <f>IF(OR($C$6="",D12=""),"",IF(D12="C",VLOOKUP(B12,dbase!$C$3:$K$97,$E$6,0),VLOOKUP(B12,dbase!$C$3:$K$97,$F$6,0)))</f>
        <v>3</v>
      </c>
      <c r="F12" s="32">
        <v>2</v>
      </c>
      <c r="G12" s="85">
        <v>4</v>
      </c>
      <c r="H12" s="85"/>
      <c r="I12" s="86">
        <f t="shared" si="0"/>
        <v>4</v>
      </c>
      <c r="J12" s="32"/>
      <c r="K12" s="32"/>
      <c r="L12" s="30">
        <v>3</v>
      </c>
      <c r="M12" s="139"/>
      <c r="N12" s="139"/>
      <c r="AA12" s="29"/>
      <c r="AB12" s="60">
        <f>IFERROR(VLOOKUP(D12,dbase!Q:R,2,0),"")</f>
        <v>2</v>
      </c>
    </row>
    <row r="13" spans="1:28">
      <c r="A13" s="30">
        <v>4</v>
      </c>
      <c r="B13" s="31" t="s">
        <v>35</v>
      </c>
      <c r="C13" s="81" t="str">
        <f>_xlfn.IFNA(_xlfn.XLOOKUP(B13,dbase!$C$4:$C$91,dbase!$B$4:$B$91,,0)," ")</f>
        <v>EV/AV</v>
      </c>
      <c r="D13" s="30" t="s">
        <v>34</v>
      </c>
      <c r="E13" s="46">
        <f>IF(OR($C$6="",D13=""),"",IF(D13="C",VLOOKUP(B13,dbase!$C$3:$K$97,$E$6,0),VLOOKUP(B13,dbase!$C$3:$K$97,$F$6,0)))</f>
        <v>3</v>
      </c>
      <c r="F13" s="32">
        <v>3</v>
      </c>
      <c r="G13" s="85">
        <v>2</v>
      </c>
      <c r="H13" s="85">
        <v>4</v>
      </c>
      <c r="I13" s="86">
        <f t="shared" si="0"/>
        <v>3</v>
      </c>
      <c r="J13" s="32"/>
      <c r="K13" s="32"/>
      <c r="L13" s="30">
        <v>4</v>
      </c>
      <c r="M13" s="139"/>
      <c r="N13" s="139"/>
      <c r="AA13" s="29"/>
      <c r="AB13" s="60">
        <f>IFERROR(VLOOKUP(D13,dbase!Q:R,2,0),"")</f>
        <v>2</v>
      </c>
    </row>
    <row r="14" spans="1:28">
      <c r="A14" s="30">
        <v>5</v>
      </c>
      <c r="B14" s="31" t="s">
        <v>36</v>
      </c>
      <c r="C14" s="81" t="str">
        <f>_xlfn.IFNA(_xlfn.XLOOKUP(B14,dbase!$C$4:$C$91,dbase!$B$4:$B$91,,0)," ")</f>
        <v>Management System</v>
      </c>
      <c r="D14" s="30" t="s">
        <v>34</v>
      </c>
      <c r="E14" s="46">
        <f>IF(OR($C$6="",D14=""),"",IF(D14="C",VLOOKUP(B14,dbase!$C$3:$K$97,$E$6,0),VLOOKUP(B14,dbase!$C$3:$K$97,$F$6,0)))</f>
        <v>3</v>
      </c>
      <c r="F14" s="32">
        <v>2</v>
      </c>
      <c r="G14" s="85">
        <v>4</v>
      </c>
      <c r="H14" s="85">
        <v>3</v>
      </c>
      <c r="I14" s="86">
        <f t="shared" si="0"/>
        <v>3.5</v>
      </c>
      <c r="J14" s="32"/>
      <c r="K14" s="32"/>
      <c r="L14" s="30">
        <v>4</v>
      </c>
      <c r="M14" s="139"/>
      <c r="N14" s="139"/>
      <c r="AA14" s="29"/>
      <c r="AB14" s="60">
        <f>IFERROR(VLOOKUP(D14,dbase!Q:R,2,0),"")</f>
        <v>2</v>
      </c>
    </row>
    <row r="15" spans="1:28">
      <c r="A15" s="30">
        <v>6</v>
      </c>
      <c r="B15" s="31" t="s">
        <v>37</v>
      </c>
      <c r="C15" s="81" t="str">
        <f>_xlfn.IFNA(_xlfn.XLOOKUP(B15,dbase!$C$4:$C$91,dbase!$B$4:$B$91,,0)," ")</f>
        <v>Operational Excellence</v>
      </c>
      <c r="D15" s="30" t="s">
        <v>31</v>
      </c>
      <c r="E15" s="46">
        <f>IF(OR($C$6="",D15=""),"",IF(D15="C",VLOOKUP(B15,dbase!$C$3:$K$97,$E$6,0),VLOOKUP(B15,dbase!$C$3:$K$97,$F$6,0)))</f>
        <v>4</v>
      </c>
      <c r="F15" s="32"/>
      <c r="G15" s="85">
        <v>3.5</v>
      </c>
      <c r="H15" s="85"/>
      <c r="I15" s="86">
        <f t="shared" si="0"/>
        <v>3.5</v>
      </c>
      <c r="J15" s="32"/>
      <c r="K15" s="32"/>
      <c r="L15" s="30">
        <v>3</v>
      </c>
      <c r="M15" s="139"/>
      <c r="N15" s="139"/>
      <c r="AA15" s="29"/>
      <c r="AB15" s="60">
        <f>IFERROR(VLOOKUP(D15,dbase!Q:R,2,0),"")</f>
        <v>1</v>
      </c>
    </row>
    <row r="16" spans="1:28">
      <c r="A16" s="30">
        <v>7</v>
      </c>
      <c r="B16" s="31" t="s">
        <v>30</v>
      </c>
      <c r="C16" s="81" t="str">
        <f>_xlfn.IFNA(_xlfn.XLOOKUP(B16,dbase!$C$4:$C$91,dbase!$B$4:$B$91,,0)," ")</f>
        <v>Management System</v>
      </c>
      <c r="D16" s="30" t="s">
        <v>31</v>
      </c>
      <c r="E16" s="46">
        <f>IF(OR($C$6="",D16=""),"",IF(D16="C",VLOOKUP(B16,dbase!$C$3:$K$97,$E$6,0),VLOOKUP(B16,dbase!$C$3:$K$97,$F$6,0)))</f>
        <v>4</v>
      </c>
      <c r="F16" s="32"/>
      <c r="G16" s="85">
        <v>2.5</v>
      </c>
      <c r="H16" s="85"/>
      <c r="I16" s="86">
        <f t="shared" si="0"/>
        <v>2.5</v>
      </c>
      <c r="J16" s="32"/>
      <c r="K16" s="32"/>
      <c r="L16" s="30">
        <v>3</v>
      </c>
      <c r="M16" s="139"/>
      <c r="N16" s="139"/>
      <c r="AA16" s="29"/>
      <c r="AB16" s="60">
        <f>IFERROR(VLOOKUP(D16,dbase!Q:R,2,0),"")</f>
        <v>1</v>
      </c>
    </row>
    <row r="17" spans="1:28">
      <c r="A17" s="30">
        <v>8</v>
      </c>
      <c r="B17" s="31" t="s">
        <v>38</v>
      </c>
      <c r="C17" s="81" t="str">
        <f>_xlfn.IFNA(_xlfn.XLOOKUP(B17,dbase!$C$4:$C$91,dbase!$B$4:$B$91,,0)," ")</f>
        <v>EV/AV</v>
      </c>
      <c r="D17" s="30" t="s">
        <v>34</v>
      </c>
      <c r="E17" s="46">
        <f>IF(OR($C$6="",D17=""),"",IF(D17="C",VLOOKUP(B17,dbase!$C$3:$K$97,$E$6,0),VLOOKUP(B17,dbase!$C$3:$K$97,$F$6,0)))</f>
        <v>3</v>
      </c>
      <c r="F17" s="32"/>
      <c r="G17" s="85">
        <v>4</v>
      </c>
      <c r="H17" s="85"/>
      <c r="I17" s="86">
        <f t="shared" si="0"/>
        <v>4</v>
      </c>
      <c r="J17" s="32"/>
      <c r="K17" s="32"/>
      <c r="L17" s="30">
        <v>3</v>
      </c>
      <c r="M17" s="139"/>
      <c r="N17" s="139"/>
      <c r="AA17" s="29"/>
      <c r="AB17" s="60">
        <f>IFERROR(VLOOKUP(D17,dbase!Q:R,2,0),"")</f>
        <v>2</v>
      </c>
    </row>
    <row r="18" spans="1:28">
      <c r="A18" s="30">
        <v>9</v>
      </c>
      <c r="B18" s="31" t="s">
        <v>39</v>
      </c>
      <c r="C18" s="81" t="str">
        <f>_xlfn.IFNA(_xlfn.XLOOKUP(B18,dbase!$C$4:$C$91,dbase!$B$4:$B$91,,0)," ")</f>
        <v>Operational Excellence</v>
      </c>
      <c r="D18" s="30" t="s">
        <v>31</v>
      </c>
      <c r="E18" s="46">
        <f>IF(OR($C$6="",D18=""),"",IF(D18="C",VLOOKUP(B18,dbase!$C$3:$K$97,$E$6,0),VLOOKUP(B18,dbase!$C$3:$K$97,$F$6,0)))</f>
        <v>4</v>
      </c>
      <c r="F18" s="32">
        <v>10</v>
      </c>
      <c r="G18" s="85">
        <v>3.5</v>
      </c>
      <c r="H18" s="85">
        <v>4</v>
      </c>
      <c r="I18" s="86">
        <f t="shared" si="0"/>
        <v>3.75</v>
      </c>
      <c r="J18" s="32"/>
      <c r="K18" s="32"/>
      <c r="L18" s="30">
        <v>3</v>
      </c>
      <c r="M18" s="139"/>
      <c r="N18" s="139"/>
      <c r="AA18" s="29"/>
      <c r="AB18" s="60">
        <f>IFERROR(VLOOKUP(D18,dbase!Q:R,2,0),"")</f>
        <v>1</v>
      </c>
    </row>
    <row r="19" spans="1:28">
      <c r="A19" s="30">
        <v>10</v>
      </c>
      <c r="B19" s="31" t="s">
        <v>40</v>
      </c>
      <c r="C19" s="81" t="str">
        <f>_xlfn.IFNA(_xlfn.XLOOKUP(B19,dbase!$C$4:$C$91,dbase!$B$4:$B$91,,0)," ")</f>
        <v>Core Mfg toolset</v>
      </c>
      <c r="D19" s="30" t="s">
        <v>31</v>
      </c>
      <c r="E19" s="46">
        <f>IF(OR($C$6="",D19=""),"",IF(D19="C",VLOOKUP(B19,dbase!$C$3:$K$97,$E$6,0),VLOOKUP(B19,dbase!$C$3:$K$97,$F$6,0)))</f>
        <v>4</v>
      </c>
      <c r="F19" s="32"/>
      <c r="G19" s="85">
        <v>2</v>
      </c>
      <c r="H19" s="85">
        <v>4</v>
      </c>
      <c r="I19" s="86">
        <f t="shared" si="0"/>
        <v>3</v>
      </c>
      <c r="J19" s="32"/>
      <c r="K19" s="32"/>
      <c r="L19" s="30">
        <v>3</v>
      </c>
      <c r="M19" s="139"/>
      <c r="N19" s="139"/>
      <c r="AA19" s="29"/>
      <c r="AB19" s="60">
        <f>IFERROR(VLOOKUP(D19,dbase!Q:R,2,0),"")</f>
        <v>1</v>
      </c>
    </row>
    <row r="20" spans="1:28">
      <c r="A20" s="30">
        <v>11</v>
      </c>
      <c r="B20" s="31" t="s">
        <v>41</v>
      </c>
      <c r="C20" s="81" t="str">
        <f>_xlfn.IFNA(_xlfn.XLOOKUP(B20,dbase!$C$4:$C$91,dbase!$B$4:$B$91,,0)," ")</f>
        <v>Core Mfg toolset</v>
      </c>
      <c r="D20" s="30" t="s">
        <v>31</v>
      </c>
      <c r="E20" s="46">
        <f>IF(OR($C$6="",D20=""),"",IF(D20="C",VLOOKUP(B20,dbase!$C$3:$K$97,$E$6,0),VLOOKUP(B20,dbase!$C$3:$K$97,$F$6,0)))</f>
        <v>4</v>
      </c>
      <c r="F20" s="32"/>
      <c r="G20" s="85">
        <v>3</v>
      </c>
      <c r="H20" s="85">
        <v>4</v>
      </c>
      <c r="I20" s="86">
        <f t="shared" si="0"/>
        <v>3.5</v>
      </c>
      <c r="J20" s="32"/>
      <c r="K20" s="32"/>
      <c r="L20" s="30">
        <v>3</v>
      </c>
      <c r="M20" s="139"/>
      <c r="N20" s="139"/>
      <c r="AA20" s="29"/>
      <c r="AB20" s="60">
        <f>IFERROR(VLOOKUP(D20,dbase!Q:R,2,0),"")</f>
        <v>1</v>
      </c>
    </row>
    <row r="21" spans="1:28">
      <c r="A21" s="30">
        <v>12</v>
      </c>
      <c r="B21" s="31" t="s">
        <v>42</v>
      </c>
      <c r="C21" s="81" t="str">
        <f>_xlfn.IFNA(_xlfn.XLOOKUP(B21,dbase!$C$4:$C$91,dbase!$B$4:$B$91,,0)," ")</f>
        <v>Core Mfg toolset</v>
      </c>
      <c r="D21" s="30" t="s">
        <v>31</v>
      </c>
      <c r="E21" s="46">
        <f>IF(OR($C$6="",D21=""),"",IF(D21="C",VLOOKUP(B21,dbase!$C$3:$K$97,$E$6,0),VLOOKUP(B21,dbase!$C$3:$K$97,$F$6,0)))</f>
        <v>4</v>
      </c>
      <c r="F21" s="32"/>
      <c r="G21" s="85">
        <v>4</v>
      </c>
      <c r="H21" s="85">
        <v>4</v>
      </c>
      <c r="I21" s="86">
        <f t="shared" si="0"/>
        <v>4</v>
      </c>
      <c r="J21" s="32"/>
      <c r="K21" s="32"/>
      <c r="L21" s="30">
        <v>3</v>
      </c>
      <c r="M21" s="139"/>
      <c r="N21" s="139"/>
      <c r="AA21" s="29"/>
      <c r="AB21" s="60">
        <f>IFERROR(VLOOKUP(D21,dbase!Q:R,2,0),"")</f>
        <v>1</v>
      </c>
    </row>
    <row r="22" spans="1:28">
      <c r="A22" s="30">
        <v>13</v>
      </c>
      <c r="B22" s="31" t="s">
        <v>43</v>
      </c>
      <c r="C22" s="81" t="str">
        <f>_xlfn.IFNA(_xlfn.XLOOKUP(B22,dbase!$C$4:$C$91,dbase!$B$4:$B$91,,0)," ")</f>
        <v>Operational Excellence</v>
      </c>
      <c r="D22" s="30" t="s">
        <v>31</v>
      </c>
      <c r="E22" s="46">
        <f>IF(OR($C$6="",D22=""),"",IF(D22="C",VLOOKUP(B22,dbase!$C$3:$K$97,$E$6,0),VLOOKUP(B22,dbase!$C$3:$K$97,$F$6,0)))</f>
        <v>4</v>
      </c>
      <c r="F22" s="32"/>
      <c r="G22" s="85">
        <v>4</v>
      </c>
      <c r="H22" s="85">
        <v>4</v>
      </c>
      <c r="I22" s="86">
        <f t="shared" si="0"/>
        <v>4</v>
      </c>
      <c r="J22" s="32"/>
      <c r="K22" s="32"/>
      <c r="L22" s="30">
        <v>3</v>
      </c>
      <c r="M22" s="139"/>
      <c r="N22" s="139"/>
      <c r="AA22" s="29"/>
      <c r="AB22" s="60">
        <f>IFERROR(VLOOKUP(D22,dbase!Q:R,2,0),"")</f>
        <v>1</v>
      </c>
    </row>
    <row r="23" spans="1:28">
      <c r="A23" s="30">
        <v>14</v>
      </c>
      <c r="B23" s="31" t="s">
        <v>44</v>
      </c>
      <c r="C23" s="81" t="str">
        <f>_xlfn.IFNA(_xlfn.XLOOKUP(B23,dbase!$C$4:$C$91,dbase!$B$4:$B$91,,0)," ")</f>
        <v xml:space="preserve">Digitalization and AI </v>
      </c>
      <c r="D23" s="30" t="s">
        <v>34</v>
      </c>
      <c r="E23" s="46">
        <f>IF(OR($C$6="",D23=""),"",IF(D23="C",VLOOKUP(B23,dbase!$C$3:$K$97,$E$6,0),VLOOKUP(B23,dbase!$C$3:$K$97,$F$6,0)))</f>
        <v>3</v>
      </c>
      <c r="F23" s="32"/>
      <c r="G23" s="85">
        <v>3.5</v>
      </c>
      <c r="H23" s="85"/>
      <c r="I23" s="86">
        <f t="shared" ref="I23:I40" si="1">IFERROR(AVERAGE(G23:H23)," ")</f>
        <v>3.5</v>
      </c>
      <c r="J23" s="32"/>
      <c r="K23" s="32"/>
      <c r="L23" s="30">
        <v>3</v>
      </c>
      <c r="M23" s="139"/>
      <c r="N23" s="139"/>
      <c r="AA23" s="29"/>
      <c r="AB23" s="60">
        <f>IFERROR(VLOOKUP(D23,dbase!Q:R,2,0),"")</f>
        <v>2</v>
      </c>
    </row>
    <row r="24" spans="1:28">
      <c r="A24" s="30">
        <v>15</v>
      </c>
      <c r="B24" s="31" t="s">
        <v>45</v>
      </c>
      <c r="C24" s="81" t="str">
        <f>_xlfn.IFNA(_xlfn.XLOOKUP(B24,dbase!$C$4:$C$91,dbase!$B$4:$B$91,,0)," ")</f>
        <v>Sustainability</v>
      </c>
      <c r="D24" s="30" t="s">
        <v>34</v>
      </c>
      <c r="E24" s="46">
        <f>IF(OR($C$6="",D24=""),"",IF(D24="C",VLOOKUP(B24,dbase!$C$3:$K$97,$E$6,0),VLOOKUP(B24,dbase!$C$3:$K$97,$F$6,0)))</f>
        <v>3</v>
      </c>
      <c r="F24" s="32"/>
      <c r="G24" s="85">
        <v>2</v>
      </c>
      <c r="H24" s="85"/>
      <c r="I24" s="86">
        <f t="shared" si="1"/>
        <v>2</v>
      </c>
      <c r="J24" s="32"/>
      <c r="K24" s="32"/>
      <c r="L24" s="30">
        <v>3</v>
      </c>
      <c r="M24" s="139"/>
      <c r="N24" s="139"/>
      <c r="AA24" s="29"/>
      <c r="AB24" s="60">
        <f>IFERROR(VLOOKUP(D24,dbase!Q:R,2,0),"")</f>
        <v>2</v>
      </c>
    </row>
    <row r="25" spans="1:28">
      <c r="A25" s="30">
        <v>16</v>
      </c>
      <c r="B25" s="31" t="s">
        <v>46</v>
      </c>
      <c r="C25" s="81" t="str">
        <f>_xlfn.IFNA(_xlfn.XLOOKUP(B25,dbase!$C$4:$C$91,dbase!$B$4:$B$91,,0)," ")</f>
        <v>Manufacturing toolset- CQI</v>
      </c>
      <c r="D25" s="30" t="s">
        <v>31</v>
      </c>
      <c r="E25" s="46">
        <f>IF(OR($C$6="",D25=""),"",IF(D25="C",VLOOKUP(B25,dbase!$C$3:$K$97,$E$6,0),VLOOKUP(B25,dbase!$C$3:$K$97,$F$6,0)))</f>
        <v>4</v>
      </c>
      <c r="F25" s="32"/>
      <c r="G25" s="85">
        <v>3</v>
      </c>
      <c r="H25" s="85"/>
      <c r="I25" s="86">
        <f t="shared" si="1"/>
        <v>3</v>
      </c>
      <c r="J25" s="32"/>
      <c r="K25" s="32"/>
      <c r="L25" s="30">
        <v>3</v>
      </c>
      <c r="M25" s="139"/>
      <c r="N25" s="139"/>
      <c r="AA25" s="29"/>
      <c r="AB25" s="60">
        <f>IFERROR(VLOOKUP(D25,dbase!Q:R,2,0),"")</f>
        <v>1</v>
      </c>
    </row>
    <row r="26" spans="1:28">
      <c r="A26" s="30">
        <v>17</v>
      </c>
      <c r="B26" s="31" t="s">
        <v>47</v>
      </c>
      <c r="C26" s="81" t="str">
        <f>_xlfn.IFNA(_xlfn.XLOOKUP(B26,dbase!$C$4:$C$91,dbase!$B$4:$B$91,,0)," ")</f>
        <v>Strategy</v>
      </c>
      <c r="D26" s="30" t="s">
        <v>34</v>
      </c>
      <c r="E26" s="46">
        <f>IF(OR($C$6="",D26=""),"",IF(D26="C",VLOOKUP(B26,dbase!$C$3:$K$97,$E$6,0),VLOOKUP(B26,dbase!$C$3:$K$97,$F$6,0)))</f>
        <v>3</v>
      </c>
      <c r="F26" s="32"/>
      <c r="G26" s="85">
        <v>4</v>
      </c>
      <c r="H26" s="85"/>
      <c r="I26" s="86">
        <f t="shared" si="1"/>
        <v>4</v>
      </c>
      <c r="J26" s="32"/>
      <c r="K26" s="32"/>
      <c r="L26" s="30">
        <v>3</v>
      </c>
      <c r="M26" s="139"/>
      <c r="N26" s="139"/>
      <c r="AA26" s="29"/>
      <c r="AB26" s="60">
        <f>IFERROR(VLOOKUP(D26,dbase!Q:R,2,0),"")</f>
        <v>2</v>
      </c>
    </row>
    <row r="27" spans="1:28">
      <c r="A27" s="30">
        <v>18</v>
      </c>
      <c r="B27" s="31"/>
      <c r="C27" s="81" t="str">
        <f>_xlfn.IFNA(_xlfn.XLOOKUP(B27,dbase!$C$4:$C$91,dbase!$B$4:$B$91,,0)," ")</f>
        <v xml:space="preserve"> </v>
      </c>
      <c r="D27" s="30"/>
      <c r="E27" s="46" t="str">
        <f>IF(OR($C$6="",D27=""),"",IF(D27="C",VLOOKUP(B27,dbase!$C$3:$K$97,$E$6,0),VLOOKUP(B27,dbase!$C$3:$K$97,$F$6,0)))</f>
        <v/>
      </c>
      <c r="F27" s="32"/>
      <c r="G27" s="30"/>
      <c r="H27" s="30"/>
      <c r="I27" s="46" t="str">
        <f t="shared" si="1"/>
        <v xml:space="preserve"> </v>
      </c>
      <c r="J27" s="32"/>
      <c r="K27" s="32"/>
      <c r="L27" s="30"/>
      <c r="M27" s="139"/>
      <c r="N27" s="139"/>
      <c r="AA27" s="29"/>
      <c r="AB27" s="60" t="str">
        <f>IFERROR(VLOOKUP(D27,dbase!Q:R,2,0),"")</f>
        <v/>
      </c>
    </row>
    <row r="28" spans="1:28">
      <c r="A28" s="30">
        <v>19</v>
      </c>
      <c r="B28" s="31"/>
      <c r="C28" s="81" t="str">
        <f>_xlfn.IFNA(_xlfn.XLOOKUP(B28,dbase!$C$4:$C$91,dbase!$B$4:$B$91,,0)," ")</f>
        <v xml:space="preserve"> </v>
      </c>
      <c r="D28" s="30"/>
      <c r="E28" s="46" t="str">
        <f>IF(OR($C$6="",D28=""),"",IF(D28="C",VLOOKUP(B28,dbase!$C$3:$K$97,$E$6,0),VLOOKUP(B28,dbase!$C$3:$K$97,$F$6,0)))</f>
        <v/>
      </c>
      <c r="F28" s="32"/>
      <c r="G28" s="30"/>
      <c r="H28" s="30"/>
      <c r="I28" s="46" t="str">
        <f t="shared" si="1"/>
        <v xml:space="preserve"> </v>
      </c>
      <c r="J28" s="32"/>
      <c r="K28" s="32"/>
      <c r="L28" s="30"/>
      <c r="M28" s="139"/>
      <c r="N28" s="139"/>
      <c r="AA28" s="29"/>
      <c r="AB28" s="60" t="str">
        <f>IFERROR(VLOOKUP(D28,dbase!Q:R,2,0),"")</f>
        <v/>
      </c>
    </row>
    <row r="29" spans="1:28">
      <c r="A29" s="30">
        <v>20</v>
      </c>
      <c r="B29" s="31"/>
      <c r="C29" s="81" t="str">
        <f>_xlfn.IFNA(_xlfn.XLOOKUP(B29,dbase!$C$4:$C$91,dbase!$B$4:$B$91,,0)," ")</f>
        <v xml:space="preserve"> </v>
      </c>
      <c r="D29" s="30"/>
      <c r="E29" s="46" t="str">
        <f>IF(OR($C$6="",D29=""),"",IF(D29="C",VLOOKUP(B29,dbase!$C$3:$K$97,$E$6,0),VLOOKUP(B29,dbase!$C$3:$K$97,$F$6,0)))</f>
        <v/>
      </c>
      <c r="F29" s="32"/>
      <c r="G29" s="30"/>
      <c r="H29" s="30"/>
      <c r="I29" s="46" t="str">
        <f t="shared" si="1"/>
        <v xml:space="preserve"> </v>
      </c>
      <c r="J29" s="32"/>
      <c r="K29" s="32"/>
      <c r="L29" s="30"/>
      <c r="M29" s="139"/>
      <c r="N29" s="139"/>
      <c r="AA29" s="29"/>
      <c r="AB29" s="60" t="str">
        <f>IFERROR(VLOOKUP(D29,dbase!Q:R,2,0),"")</f>
        <v/>
      </c>
    </row>
    <row r="30" spans="1:28">
      <c r="A30" s="30">
        <v>21</v>
      </c>
      <c r="B30" s="31"/>
      <c r="C30" s="81" t="str">
        <f>_xlfn.IFNA(_xlfn.XLOOKUP(B30,dbase!$C$4:$C$91,dbase!$B$4:$B$91,,0)," ")</f>
        <v xml:space="preserve"> </v>
      </c>
      <c r="D30" s="30"/>
      <c r="E30" s="46" t="str">
        <f>IF(OR($C$6="",D30=""),"",IF(D30="C",VLOOKUP(B30,dbase!$C$3:$K$97,$E$6,0),VLOOKUP(B30,dbase!$C$3:$K$97,$F$6,0)))</f>
        <v/>
      </c>
      <c r="F30" s="32"/>
      <c r="G30" s="30"/>
      <c r="H30" s="30"/>
      <c r="I30" s="46" t="str">
        <f t="shared" si="1"/>
        <v xml:space="preserve"> </v>
      </c>
      <c r="J30" s="32"/>
      <c r="K30" s="32"/>
      <c r="L30" s="30"/>
      <c r="M30" s="139"/>
      <c r="N30" s="139"/>
      <c r="AA30" s="29"/>
      <c r="AB30" s="60" t="str">
        <f>IFERROR(VLOOKUP(D30,dbase!Q:R,2,0),"")</f>
        <v/>
      </c>
    </row>
    <row r="31" spans="1:28">
      <c r="A31" s="30">
        <v>22</v>
      </c>
      <c r="B31" s="31"/>
      <c r="C31" s="81" t="str">
        <f>_xlfn.IFNA(_xlfn.XLOOKUP(B31,dbase!$C$4:$C$91,dbase!$B$4:$B$91,,0)," ")</f>
        <v xml:space="preserve"> </v>
      </c>
      <c r="D31" s="30"/>
      <c r="E31" s="46" t="str">
        <f>IF(OR($C$6="",D31=""),"",IF(D31="C",VLOOKUP(B31,dbase!$C$3:$K$97,$E$6,0),VLOOKUP(B31,dbase!$C$3:$K$97,$F$6,0)))</f>
        <v/>
      </c>
      <c r="F31" s="32"/>
      <c r="G31" s="30"/>
      <c r="H31" s="30"/>
      <c r="I31" s="46" t="str">
        <f t="shared" si="1"/>
        <v xml:space="preserve"> </v>
      </c>
      <c r="J31" s="32"/>
      <c r="K31" s="32"/>
      <c r="L31" s="30"/>
      <c r="M31" s="139"/>
      <c r="N31" s="139"/>
      <c r="AA31" s="29"/>
      <c r="AB31" s="60" t="str">
        <f>IFERROR(VLOOKUP(D31,dbase!Q:R,2,0),"")</f>
        <v/>
      </c>
    </row>
    <row r="32" spans="1:28">
      <c r="A32" s="30">
        <v>23</v>
      </c>
      <c r="B32" s="31"/>
      <c r="C32" s="81" t="str">
        <f>_xlfn.IFNA(_xlfn.XLOOKUP(B32,dbase!$C$4:$C$91,dbase!$B$4:$B$91,,0)," ")</f>
        <v xml:space="preserve"> </v>
      </c>
      <c r="D32" s="30"/>
      <c r="E32" s="46" t="str">
        <f>IF(OR($C$6="",D32=""),"",IF(D32="C",VLOOKUP(B32,dbase!$C$3:$K$97,$E$6,0),VLOOKUP(B32,dbase!$C$3:$K$97,$F$6,0)))</f>
        <v/>
      </c>
      <c r="F32" s="32"/>
      <c r="G32" s="30"/>
      <c r="H32" s="30"/>
      <c r="I32" s="46" t="str">
        <f t="shared" si="1"/>
        <v xml:space="preserve"> </v>
      </c>
      <c r="J32" s="32"/>
      <c r="K32" s="32"/>
      <c r="L32" s="30"/>
      <c r="M32" s="139"/>
      <c r="N32" s="139"/>
      <c r="AA32" s="29"/>
      <c r="AB32" s="60" t="str">
        <f>IFERROR(VLOOKUP(D32,dbase!Q:R,2,0),"")</f>
        <v/>
      </c>
    </row>
    <row r="33" spans="1:28">
      <c r="A33" s="30">
        <v>24</v>
      </c>
      <c r="B33" s="31"/>
      <c r="C33" s="81" t="str">
        <f>_xlfn.IFNA(_xlfn.XLOOKUP(B33,dbase!$C$4:$C$91,dbase!$B$4:$B$91,,0)," ")</f>
        <v xml:space="preserve"> </v>
      </c>
      <c r="D33" s="30"/>
      <c r="E33" s="46" t="str">
        <f>IF(OR($C$6="",D33=""),"",IF(D33="C",VLOOKUP(B33,dbase!$C$3:$K$97,$E$6,0),VLOOKUP(B33,dbase!$C$3:$K$97,$F$6,0)))</f>
        <v/>
      </c>
      <c r="F33" s="32"/>
      <c r="G33" s="30"/>
      <c r="H33" s="30"/>
      <c r="I33" s="46" t="str">
        <f t="shared" si="1"/>
        <v xml:space="preserve"> </v>
      </c>
      <c r="J33" s="32"/>
      <c r="K33" s="32"/>
      <c r="L33" s="30"/>
      <c r="M33" s="139"/>
      <c r="N33" s="139"/>
      <c r="AA33" s="29"/>
      <c r="AB33" s="60" t="str">
        <f>IFERROR(VLOOKUP(D33,dbase!Q:R,2,0),"")</f>
        <v/>
      </c>
    </row>
    <row r="34" spans="1:28">
      <c r="A34" s="30">
        <v>25</v>
      </c>
      <c r="B34" s="31"/>
      <c r="C34" s="81" t="str">
        <f>_xlfn.IFNA(_xlfn.XLOOKUP(B34,dbase!$C$4:$C$91,dbase!$B$4:$B$91,,0)," ")</f>
        <v xml:space="preserve"> </v>
      </c>
      <c r="D34" s="30"/>
      <c r="E34" s="46" t="str">
        <f>IF(OR($C$6="",D34=""),"",IF(D34="C",VLOOKUP(B34,dbase!$C$3:$K$97,$E$6,0),VLOOKUP(B34,dbase!$C$3:$K$97,$F$6,0)))</f>
        <v/>
      </c>
      <c r="F34" s="32"/>
      <c r="G34" s="30"/>
      <c r="H34" s="30"/>
      <c r="I34" s="46" t="str">
        <f t="shared" si="1"/>
        <v xml:space="preserve"> </v>
      </c>
      <c r="J34" s="32"/>
      <c r="K34" s="32"/>
      <c r="L34" s="30"/>
      <c r="M34" s="139"/>
      <c r="N34" s="139"/>
      <c r="AA34" s="29"/>
      <c r="AB34" s="60" t="str">
        <f>IFERROR(VLOOKUP(D34,dbase!Q:R,2,0),"")</f>
        <v/>
      </c>
    </row>
    <row r="35" spans="1:28">
      <c r="A35" s="30">
        <v>26</v>
      </c>
      <c r="B35" s="31"/>
      <c r="C35" s="81" t="str">
        <f>_xlfn.IFNA(_xlfn.XLOOKUP(B35,dbase!$C$4:$C$91,dbase!$B$4:$B$91,,0)," ")</f>
        <v xml:space="preserve"> </v>
      </c>
      <c r="D35" s="30"/>
      <c r="E35" s="46" t="str">
        <f>IF(OR($C$6="",D35=""),"",IF(D35="C",VLOOKUP(B35,dbase!$C$3:$K$97,$E$6,0),VLOOKUP(B35,dbase!$C$3:$K$97,$F$6,0)))</f>
        <v/>
      </c>
      <c r="F35" s="32"/>
      <c r="G35" s="30"/>
      <c r="H35" s="30"/>
      <c r="I35" s="46" t="str">
        <f t="shared" si="1"/>
        <v xml:space="preserve"> </v>
      </c>
      <c r="J35" s="32"/>
      <c r="K35" s="32"/>
      <c r="L35" s="30"/>
      <c r="M35" s="139"/>
      <c r="N35" s="139"/>
      <c r="AA35" s="29"/>
      <c r="AB35" s="60" t="str">
        <f>IFERROR(VLOOKUP(D35,dbase!Q:R,2,0),"")</f>
        <v/>
      </c>
    </row>
    <row r="36" spans="1:28">
      <c r="A36" s="30">
        <v>27</v>
      </c>
      <c r="B36" s="31"/>
      <c r="C36" s="81" t="str">
        <f>_xlfn.IFNA(_xlfn.XLOOKUP(B36,dbase!$C$4:$C$91,dbase!$B$4:$B$91,,0)," ")</f>
        <v xml:space="preserve"> </v>
      </c>
      <c r="D36" s="30"/>
      <c r="E36" s="46" t="str">
        <f>IF(OR($C$6="",D36=""),"",IF(D36="C",VLOOKUP(B36,dbase!$C$3:$K$97,$E$6,0),VLOOKUP(B36,dbase!$C$3:$K$97,$F$6,0)))</f>
        <v/>
      </c>
      <c r="F36" s="32"/>
      <c r="G36" s="30"/>
      <c r="H36" s="30"/>
      <c r="I36" s="46" t="str">
        <f t="shared" si="1"/>
        <v xml:space="preserve"> </v>
      </c>
      <c r="J36" s="32"/>
      <c r="K36" s="32"/>
      <c r="L36" s="30"/>
      <c r="M36" s="139"/>
      <c r="N36" s="139"/>
      <c r="AA36" s="29"/>
      <c r="AB36" s="60" t="str">
        <f>IFERROR(VLOOKUP(D36,dbase!Q:R,2,0),"")</f>
        <v/>
      </c>
    </row>
    <row r="37" spans="1:28">
      <c r="A37" s="30">
        <v>28</v>
      </c>
      <c r="B37" s="31"/>
      <c r="C37" s="81" t="str">
        <f>_xlfn.IFNA(_xlfn.XLOOKUP(B37,dbase!$C$4:$C$91,dbase!$B$4:$B$91,,0)," ")</f>
        <v xml:space="preserve"> </v>
      </c>
      <c r="D37" s="30"/>
      <c r="E37" s="46" t="str">
        <f>IF(OR($C$6="",D37=""),"",IF(D37="C",VLOOKUP(B37,dbase!$C$3:$K$97,$E$6,0),VLOOKUP(B37,dbase!$C$3:$K$97,$F$6,0)))</f>
        <v/>
      </c>
      <c r="F37" s="32"/>
      <c r="G37" s="30"/>
      <c r="H37" s="30"/>
      <c r="I37" s="46" t="str">
        <f t="shared" si="1"/>
        <v xml:space="preserve"> </v>
      </c>
      <c r="J37" s="32"/>
      <c r="K37" s="32"/>
      <c r="L37" s="30"/>
      <c r="M37" s="139"/>
      <c r="N37" s="139"/>
      <c r="AA37" s="29"/>
      <c r="AB37" s="60" t="str">
        <f>IFERROR(VLOOKUP(D37,dbase!Q:R,2,0),"")</f>
        <v/>
      </c>
    </row>
    <row r="38" spans="1:28">
      <c r="A38" s="30">
        <v>29</v>
      </c>
      <c r="B38" s="31"/>
      <c r="C38" s="81" t="str">
        <f>_xlfn.IFNA(_xlfn.XLOOKUP(B38,dbase!$C$4:$C$91,dbase!$B$4:$B$91,,0)," ")</f>
        <v xml:space="preserve"> </v>
      </c>
      <c r="D38" s="30"/>
      <c r="E38" s="46" t="str">
        <f>IF(OR($C$6="",D38=""),"",IF(D38="C",VLOOKUP(B38,dbase!$C$3:$K$97,$E$6,0),VLOOKUP(B38,dbase!$C$3:$K$97,$F$6,0)))</f>
        <v/>
      </c>
      <c r="F38" s="32"/>
      <c r="G38" s="30"/>
      <c r="H38" s="30"/>
      <c r="I38" s="46" t="str">
        <f t="shared" si="1"/>
        <v xml:space="preserve"> </v>
      </c>
      <c r="J38" s="32"/>
      <c r="K38" s="32"/>
      <c r="L38" s="30"/>
      <c r="M38" s="139"/>
      <c r="N38" s="139"/>
      <c r="AA38" s="29"/>
      <c r="AB38" s="60" t="str">
        <f>IFERROR(VLOOKUP(D38,dbase!Q:R,2,0),"")</f>
        <v/>
      </c>
    </row>
    <row r="39" spans="1:28">
      <c r="A39" s="30">
        <v>30</v>
      </c>
      <c r="B39" s="31"/>
      <c r="C39" s="81" t="str">
        <f>_xlfn.IFNA(_xlfn.XLOOKUP(B39,dbase!$C$4:$C$91,dbase!$B$4:$B$91,,0)," ")</f>
        <v xml:space="preserve"> </v>
      </c>
      <c r="D39" s="30"/>
      <c r="E39" s="46" t="str">
        <f>IF(OR($C$6="",D39=""),"",IF(D39="C",VLOOKUP(B39,dbase!$C$3:$K$97,$E$6,0),VLOOKUP(B39,dbase!$C$3:$K$97,$F$6,0)))</f>
        <v/>
      </c>
      <c r="F39" s="32"/>
      <c r="G39" s="30"/>
      <c r="H39" s="30"/>
      <c r="I39" s="46" t="str">
        <f t="shared" si="1"/>
        <v xml:space="preserve"> </v>
      </c>
      <c r="J39" s="32"/>
      <c r="K39" s="32"/>
      <c r="L39" s="30"/>
      <c r="M39" s="139"/>
      <c r="N39" s="139"/>
      <c r="AA39" s="29"/>
      <c r="AB39" s="60" t="str">
        <f>IFERROR(VLOOKUP(D39,dbase!Q:R,2,0),"")</f>
        <v/>
      </c>
    </row>
    <row r="40" spans="1:28">
      <c r="A40" s="30"/>
      <c r="B40" s="28"/>
      <c r="C40" s="28"/>
      <c r="D40" s="30"/>
      <c r="E40" s="46" t="str">
        <f>IF(OR($C$6="",D40=""),"",IF(D40="C",VLOOKUP(B40,dbase!$C$3:$K$81,$E$6,0),VLOOKUP(B40,dbase!$C$3:$K$81,$F$6,0)))</f>
        <v/>
      </c>
      <c r="F40" s="32"/>
      <c r="G40" s="30"/>
      <c r="H40" s="30"/>
      <c r="I40" s="46" t="str">
        <f t="shared" si="1"/>
        <v xml:space="preserve"> </v>
      </c>
      <c r="J40" s="32"/>
      <c r="K40" s="32"/>
      <c r="L40" s="30"/>
      <c r="M40" s="139"/>
      <c r="N40" s="139"/>
      <c r="AA40" s="29"/>
      <c r="AB40" s="60" t="str">
        <f>IFERROR(VLOOKUP(D40,dbase!Q:R,2,0),"")</f>
        <v/>
      </c>
    </row>
    <row r="41" spans="1:28" ht="25.5" customHeight="1">
      <c r="A41" s="48" t="s">
        <v>48</v>
      </c>
      <c r="B41" s="64" t="s">
        <v>49</v>
      </c>
      <c r="C41" s="65" t="s">
        <v>19</v>
      </c>
      <c r="D41" s="66" t="s">
        <v>20</v>
      </c>
      <c r="E41" s="49" t="s">
        <v>22</v>
      </c>
      <c r="F41" s="126" t="s">
        <v>50</v>
      </c>
      <c r="G41" s="127"/>
      <c r="H41" s="128"/>
      <c r="I41" s="117" t="s">
        <v>51</v>
      </c>
      <c r="J41" s="118"/>
      <c r="K41" s="132" t="s">
        <v>25</v>
      </c>
      <c r="L41" s="133"/>
      <c r="M41" s="136" t="s">
        <v>26</v>
      </c>
      <c r="N41" s="137"/>
      <c r="AA41" s="29"/>
      <c r="AB41" s="60"/>
    </row>
    <row r="42" spans="1:28">
      <c r="A42" s="30">
        <v>1</v>
      </c>
      <c r="B42" s="28" t="s">
        <v>52</v>
      </c>
      <c r="C42" s="30" t="s">
        <v>31</v>
      </c>
      <c r="D42" s="83">
        <f>IFERROR(AVERAGEIF($C$10:$C$40,B42,$E$10:$E$40),"")</f>
        <v>3.75</v>
      </c>
      <c r="E42" s="83">
        <f t="shared" ref="E42:E49" si="2">IFERROR(AVERAGEIF($C$10:$C$40,B42,$I$10:$I$40),"")</f>
        <v>2.75</v>
      </c>
      <c r="F42" s="123"/>
      <c r="G42" s="124"/>
      <c r="H42" s="125"/>
      <c r="I42" s="119"/>
      <c r="J42" s="120"/>
      <c r="K42" s="130">
        <v>2</v>
      </c>
      <c r="L42" s="131"/>
      <c r="M42" s="116"/>
      <c r="N42" s="116"/>
      <c r="AA42" s="29"/>
      <c r="AB42" s="60"/>
    </row>
    <row r="43" spans="1:28">
      <c r="A43" s="30">
        <v>2</v>
      </c>
      <c r="B43" s="28" t="s">
        <v>53</v>
      </c>
      <c r="C43" s="30" t="s">
        <v>34</v>
      </c>
      <c r="D43" s="83">
        <f t="shared" ref="D43:D49" si="3">IFERROR(AVERAGEIF($C$10:$C$40,B43,$E$10:$E$40),"")</f>
        <v>4</v>
      </c>
      <c r="E43" s="83">
        <f t="shared" si="2"/>
        <v>3.5</v>
      </c>
      <c r="F43" s="123"/>
      <c r="G43" s="124"/>
      <c r="H43" s="125"/>
      <c r="I43" s="119"/>
      <c r="J43" s="120"/>
      <c r="K43" s="130">
        <v>3</v>
      </c>
      <c r="L43" s="131"/>
      <c r="M43" s="116"/>
      <c r="N43" s="116"/>
      <c r="AA43" s="29"/>
      <c r="AB43" s="60"/>
    </row>
    <row r="44" spans="1:28">
      <c r="A44" s="30">
        <v>3</v>
      </c>
      <c r="B44" s="28" t="s">
        <v>54</v>
      </c>
      <c r="C44" s="30" t="s">
        <v>34</v>
      </c>
      <c r="D44" s="83">
        <f t="shared" si="3"/>
        <v>4</v>
      </c>
      <c r="E44" s="83">
        <f t="shared" si="2"/>
        <v>3</v>
      </c>
      <c r="F44" s="123"/>
      <c r="G44" s="124"/>
      <c r="H44" s="125"/>
      <c r="I44" s="119"/>
      <c r="J44" s="120"/>
      <c r="K44" s="130">
        <v>2</v>
      </c>
      <c r="L44" s="131"/>
      <c r="M44" s="116"/>
      <c r="N44" s="116"/>
      <c r="AA44" s="29"/>
      <c r="AB44" s="60"/>
    </row>
    <row r="45" spans="1:28">
      <c r="A45" s="30">
        <v>4</v>
      </c>
      <c r="B45" s="28" t="s">
        <v>55</v>
      </c>
      <c r="C45" s="30" t="s">
        <v>34</v>
      </c>
      <c r="D45" s="83">
        <f t="shared" si="3"/>
        <v>4</v>
      </c>
      <c r="E45" s="83">
        <f t="shared" si="2"/>
        <v>3.75</v>
      </c>
      <c r="F45" s="123"/>
      <c r="G45" s="124"/>
      <c r="H45" s="125"/>
      <c r="I45" s="119"/>
      <c r="J45" s="120"/>
      <c r="K45" s="130">
        <v>3</v>
      </c>
      <c r="L45" s="131"/>
      <c r="M45" s="116"/>
      <c r="N45" s="116"/>
      <c r="AA45" s="29"/>
      <c r="AB45" s="60"/>
    </row>
    <row r="46" spans="1:28">
      <c r="A46" s="30">
        <v>5</v>
      </c>
      <c r="B46" s="28" t="s">
        <v>56</v>
      </c>
      <c r="C46" s="30" t="s">
        <v>31</v>
      </c>
      <c r="D46" s="83">
        <f t="shared" si="3"/>
        <v>3</v>
      </c>
      <c r="E46" s="83">
        <f t="shared" si="2"/>
        <v>3.6666666666666665</v>
      </c>
      <c r="F46" s="123"/>
      <c r="G46" s="124"/>
      <c r="H46" s="125"/>
      <c r="I46" s="119"/>
      <c r="J46" s="120"/>
      <c r="K46" s="130">
        <v>3</v>
      </c>
      <c r="L46" s="131"/>
      <c r="M46" s="116"/>
      <c r="N46" s="116"/>
      <c r="AA46" s="29"/>
      <c r="AB46" s="60"/>
    </row>
    <row r="47" spans="1:28">
      <c r="A47" s="30">
        <v>6</v>
      </c>
      <c r="B47" s="28" t="s">
        <v>57</v>
      </c>
      <c r="C47" s="30" t="s">
        <v>34</v>
      </c>
      <c r="D47" s="83">
        <f t="shared" si="3"/>
        <v>3</v>
      </c>
      <c r="E47" s="83">
        <f t="shared" si="2"/>
        <v>2</v>
      </c>
      <c r="F47" s="123"/>
      <c r="G47" s="124"/>
      <c r="H47" s="125"/>
      <c r="I47" s="119"/>
      <c r="J47" s="120"/>
      <c r="K47" s="130">
        <v>2</v>
      </c>
      <c r="L47" s="131"/>
      <c r="M47" s="116"/>
      <c r="N47" s="116"/>
      <c r="AA47" s="29"/>
      <c r="AB47" s="60"/>
    </row>
    <row r="48" spans="1:28">
      <c r="A48" s="30">
        <v>7</v>
      </c>
      <c r="B48" s="28" t="s">
        <v>58</v>
      </c>
      <c r="C48" s="30" t="s">
        <v>34</v>
      </c>
      <c r="D48" s="83">
        <f t="shared" si="3"/>
        <v>3</v>
      </c>
      <c r="E48" s="83">
        <f t="shared" si="2"/>
        <v>3.5</v>
      </c>
      <c r="F48" s="123"/>
      <c r="G48" s="124"/>
      <c r="H48" s="125"/>
      <c r="I48" s="119"/>
      <c r="J48" s="120"/>
      <c r="K48" s="130">
        <v>3</v>
      </c>
      <c r="L48" s="131"/>
      <c r="M48" s="116"/>
      <c r="N48" s="116"/>
      <c r="AA48" s="29"/>
      <c r="AB48" s="60"/>
    </row>
    <row r="49" spans="1:28">
      <c r="A49" s="30">
        <v>8</v>
      </c>
      <c r="B49" s="28" t="s">
        <v>59</v>
      </c>
      <c r="C49" s="30" t="s">
        <v>31</v>
      </c>
      <c r="D49" s="83">
        <f t="shared" si="3"/>
        <v>3</v>
      </c>
      <c r="E49" s="83">
        <f t="shared" si="2"/>
        <v>4</v>
      </c>
      <c r="F49" s="123"/>
      <c r="G49" s="124"/>
      <c r="H49" s="125"/>
      <c r="I49" s="119"/>
      <c r="J49" s="120"/>
      <c r="K49" s="130">
        <v>3</v>
      </c>
      <c r="L49" s="131"/>
      <c r="M49" s="116"/>
      <c r="N49" s="116"/>
      <c r="AA49" s="29"/>
      <c r="AB49" s="60"/>
    </row>
    <row r="50" spans="1:28">
      <c r="A50" s="30"/>
      <c r="B50" s="28"/>
      <c r="C50" s="28"/>
      <c r="D50" s="84"/>
      <c r="E50" s="30"/>
      <c r="F50" s="123"/>
      <c r="G50" s="124"/>
      <c r="H50" s="125"/>
      <c r="I50" s="119"/>
      <c r="J50" s="120"/>
      <c r="K50" s="82"/>
      <c r="L50" s="78"/>
      <c r="M50" s="116"/>
      <c r="N50" s="116"/>
      <c r="AA50" s="29"/>
      <c r="AB50" s="60"/>
    </row>
    <row r="51" spans="1:28" ht="41.25" customHeight="1">
      <c r="A51" s="48" t="s">
        <v>60</v>
      </c>
      <c r="B51" s="64" t="s">
        <v>61</v>
      </c>
      <c r="C51" s="65" t="s">
        <v>19</v>
      </c>
      <c r="D51" s="66" t="s">
        <v>20</v>
      </c>
      <c r="E51" s="49" t="s">
        <v>22</v>
      </c>
      <c r="F51" s="126" t="s">
        <v>62</v>
      </c>
      <c r="G51" s="127"/>
      <c r="H51" s="128"/>
      <c r="I51" s="117" t="s">
        <v>51</v>
      </c>
      <c r="J51" s="118"/>
      <c r="K51" s="132" t="s">
        <v>25</v>
      </c>
      <c r="L51" s="133"/>
      <c r="M51" s="136" t="s">
        <v>26</v>
      </c>
      <c r="N51" s="137"/>
      <c r="AA51" s="53" t="str">
        <f>IFERROR(VLOOKUP(C51,dbase!Q:R,2,0),"")</f>
        <v/>
      </c>
    </row>
    <row r="52" spans="1:28">
      <c r="A52" s="47">
        <v>1</v>
      </c>
      <c r="B52" s="43" t="s">
        <v>63</v>
      </c>
      <c r="C52" s="30" t="s">
        <v>31</v>
      </c>
      <c r="D52" s="46">
        <f>IF(OR($C$6="",C52=""),"",IF(C52="C",VLOOKUP(B52,dbase!$C$105:$K$109,$E$6,0),VLOOKUP(B52,dbase!$C$105:$K$109,$F$6,0)))</f>
        <v>4</v>
      </c>
      <c r="E52" s="85">
        <v>3</v>
      </c>
      <c r="F52" s="116"/>
      <c r="G52" s="116"/>
      <c r="H52" s="116"/>
      <c r="I52" s="121"/>
      <c r="J52" s="122"/>
      <c r="K52" s="130">
        <v>0</v>
      </c>
      <c r="L52" s="131"/>
      <c r="M52" s="129"/>
      <c r="N52" s="129"/>
      <c r="AA52" s="53">
        <f>IFERROR(VLOOKUP(C52,dbase!Q:R,2,0),"")</f>
        <v>1</v>
      </c>
    </row>
    <row r="53" spans="1:28">
      <c r="A53" s="47">
        <v>2</v>
      </c>
      <c r="B53" s="43" t="s">
        <v>64</v>
      </c>
      <c r="C53" s="30" t="s">
        <v>31</v>
      </c>
      <c r="D53" s="46">
        <f>IF(OR($C$6="",C53=""),"",IF(C53="C",VLOOKUP(B53,dbase!$C$105:$K$109,$E$6,0),VLOOKUP(B53,dbase!$C$105:$K$109,$F$6,0)))</f>
        <v>4</v>
      </c>
      <c r="E53" s="85">
        <v>2</v>
      </c>
      <c r="F53" s="116"/>
      <c r="G53" s="116"/>
      <c r="H53" s="116"/>
      <c r="I53" s="121"/>
      <c r="J53" s="122"/>
      <c r="K53" s="130">
        <v>3</v>
      </c>
      <c r="L53" s="131"/>
      <c r="M53" s="129"/>
      <c r="N53" s="129"/>
      <c r="AA53" s="53">
        <f>IFERROR(VLOOKUP(C53,dbase!Q:R,2,0),"")</f>
        <v>1</v>
      </c>
    </row>
    <row r="54" spans="1:28">
      <c r="A54" s="47">
        <v>3</v>
      </c>
      <c r="B54" s="43" t="s">
        <v>65</v>
      </c>
      <c r="C54" s="30" t="s">
        <v>31</v>
      </c>
      <c r="D54" s="46">
        <f>IF(OR($C$6="",C54=""),"",IF(C54="C",VLOOKUP(B54,dbase!$C$105:$K$109,$E$6,0),VLOOKUP(B54,dbase!$C$105:$K$109,$F$6,0)))</f>
        <v>4</v>
      </c>
      <c r="E54" s="85">
        <v>3.5</v>
      </c>
      <c r="F54" s="116"/>
      <c r="G54" s="116"/>
      <c r="H54" s="116"/>
      <c r="I54" s="121"/>
      <c r="J54" s="122"/>
      <c r="K54" s="130">
        <v>3</v>
      </c>
      <c r="L54" s="131"/>
      <c r="M54" s="129"/>
      <c r="N54" s="129"/>
      <c r="AA54" s="53">
        <f>IFERROR(VLOOKUP(C54,dbase!Q:R,2,0),"")</f>
        <v>1</v>
      </c>
    </row>
    <row r="55" spans="1:28">
      <c r="A55" s="47">
        <v>4</v>
      </c>
      <c r="B55" s="43" t="s">
        <v>66</v>
      </c>
      <c r="C55" s="30" t="s">
        <v>31</v>
      </c>
      <c r="D55" s="46">
        <f>IF(OR($C$6="",C55=""),"",IF(C55="C",VLOOKUP(B55,dbase!$C$105:$K$109,$E$6,0),VLOOKUP(B55,dbase!$C$105:$K$109,$F$6,0)))</f>
        <v>4</v>
      </c>
      <c r="E55" s="85">
        <v>3</v>
      </c>
      <c r="F55" s="116"/>
      <c r="G55" s="116"/>
      <c r="H55" s="116"/>
      <c r="I55" s="121"/>
      <c r="J55" s="122"/>
      <c r="K55" s="130">
        <v>3</v>
      </c>
      <c r="L55" s="131"/>
      <c r="M55" s="129"/>
      <c r="N55" s="129"/>
      <c r="AA55" s="53">
        <f>IFERROR(VLOOKUP(C55,dbase!Q:R,2,0),"")</f>
        <v>1</v>
      </c>
    </row>
    <row r="56" spans="1:28">
      <c r="A56" s="47">
        <v>5</v>
      </c>
      <c r="B56" s="43" t="s">
        <v>67</v>
      </c>
      <c r="C56" s="30" t="s">
        <v>31</v>
      </c>
      <c r="D56" s="46">
        <f>IF(OR($C$6="",C56=""),"",IF(C56="C",VLOOKUP(B56,dbase!$C$105:$K$109,$E$6,0),VLOOKUP(B56,dbase!$C$105:$K$109,$F$6,0)))</f>
        <v>4</v>
      </c>
      <c r="E56" s="85">
        <v>3.5</v>
      </c>
      <c r="F56" s="116"/>
      <c r="G56" s="116"/>
      <c r="H56" s="116"/>
      <c r="I56" s="121"/>
      <c r="J56" s="122"/>
      <c r="K56" s="130">
        <v>2</v>
      </c>
      <c r="L56" s="131"/>
      <c r="M56" s="129"/>
      <c r="N56" s="129"/>
      <c r="AA56" s="53">
        <f>IFERROR(VLOOKUP(C56,dbase!Q:R,2,0),"")</f>
        <v>1</v>
      </c>
    </row>
    <row r="57" spans="1:28">
      <c r="A57" s="47"/>
      <c r="B57" s="43"/>
      <c r="C57" s="30"/>
      <c r="D57" s="47"/>
      <c r="E57" s="30"/>
      <c r="F57" s="116"/>
      <c r="G57" s="116"/>
      <c r="H57" s="116"/>
      <c r="I57" s="121"/>
      <c r="J57" s="122"/>
      <c r="K57" s="130"/>
      <c r="L57" s="131"/>
      <c r="M57" s="129"/>
      <c r="N57" s="129"/>
    </row>
    <row r="58" spans="1:28">
      <c r="A58" s="47"/>
      <c r="B58" s="43"/>
      <c r="C58" s="30"/>
      <c r="D58" s="47"/>
      <c r="E58" s="30"/>
      <c r="F58" s="116"/>
      <c r="G58" s="116"/>
      <c r="H58" s="116"/>
      <c r="I58" s="121"/>
      <c r="J58" s="122"/>
      <c r="K58" s="130"/>
      <c r="L58" s="131"/>
      <c r="M58" s="129"/>
      <c r="N58" s="129"/>
    </row>
    <row r="59" spans="1:28">
      <c r="A59" s="47"/>
      <c r="B59" s="43"/>
      <c r="C59" s="30"/>
      <c r="D59" s="47"/>
      <c r="E59" s="30"/>
      <c r="F59" s="116"/>
      <c r="G59" s="116"/>
      <c r="H59" s="116"/>
      <c r="I59" s="121"/>
      <c r="J59" s="122"/>
      <c r="K59" s="130"/>
      <c r="L59" s="131"/>
      <c r="M59" s="129"/>
      <c r="N59" s="129"/>
    </row>
    <row r="60" spans="1:28" ht="64.900000000000006" customHeight="1">
      <c r="A60" s="50" t="s">
        <v>68</v>
      </c>
      <c r="B60" s="134" t="s">
        <v>69</v>
      </c>
      <c r="C60" s="138"/>
      <c r="D60" s="135"/>
      <c r="E60" s="67" t="s">
        <v>70</v>
      </c>
      <c r="F60" s="113"/>
      <c r="G60" s="113"/>
      <c r="H60" s="113"/>
      <c r="I60" s="114"/>
      <c r="J60" s="115"/>
      <c r="K60" s="134" t="s">
        <v>71</v>
      </c>
      <c r="L60" s="135"/>
      <c r="M60" s="113"/>
      <c r="N60" s="113"/>
    </row>
    <row r="64" spans="1:28">
      <c r="B64" s="33"/>
    </row>
    <row r="65" spans="1:28">
      <c r="B65" s="33"/>
      <c r="C65" s="37"/>
    </row>
    <row r="66" spans="1:28">
      <c r="B66" s="33"/>
    </row>
    <row r="73" spans="1:28" s="35" customFormat="1">
      <c r="A73" s="29"/>
      <c r="B73" s="29"/>
      <c r="C73" s="34"/>
      <c r="D73" s="34"/>
      <c r="E73" s="34"/>
      <c r="F73" s="34"/>
      <c r="G73" s="34"/>
      <c r="I73" s="36"/>
      <c r="J73" s="36"/>
      <c r="K73" s="38"/>
      <c r="L73" s="29"/>
      <c r="M73" s="29"/>
      <c r="AA73" s="54"/>
      <c r="AB73" s="99"/>
    </row>
  </sheetData>
  <sheetProtection selectLockedCells="1"/>
  <mergeCells count="132">
    <mergeCell ref="M31:N31"/>
    <mergeCell ref="M32:N32"/>
    <mergeCell ref="M17:N17"/>
    <mergeCell ref="M38:N38"/>
    <mergeCell ref="M26:N26"/>
    <mergeCell ref="M27:N27"/>
    <mergeCell ref="M28:N28"/>
    <mergeCell ref="M15:N15"/>
    <mergeCell ref="L4:M4"/>
    <mergeCell ref="L8:L9"/>
    <mergeCell ref="M8:N9"/>
    <mergeCell ref="M18:N18"/>
    <mergeCell ref="M16:N16"/>
    <mergeCell ref="M12:N12"/>
    <mergeCell ref="M13:N13"/>
    <mergeCell ref="M30:N30"/>
    <mergeCell ref="M14:N14"/>
    <mergeCell ref="M10:N10"/>
    <mergeCell ref="M11:N11"/>
    <mergeCell ref="M19:N19"/>
    <mergeCell ref="A1:K3"/>
    <mergeCell ref="A4:B4"/>
    <mergeCell ref="A6:B6"/>
    <mergeCell ref="A5:B5"/>
    <mergeCell ref="C7:M7"/>
    <mergeCell ref="A8:A9"/>
    <mergeCell ref="B8:B9"/>
    <mergeCell ref="D8:D9"/>
    <mergeCell ref="E8:E9"/>
    <mergeCell ref="F8:F9"/>
    <mergeCell ref="J8:J9"/>
    <mergeCell ref="C4:J4"/>
    <mergeCell ref="L6:M6"/>
    <mergeCell ref="F5:H5"/>
    <mergeCell ref="K8:K9"/>
    <mergeCell ref="C5:E5"/>
    <mergeCell ref="L5:M5"/>
    <mergeCell ref="G8:I8"/>
    <mergeCell ref="B60:D60"/>
    <mergeCell ref="M29:N29"/>
    <mergeCell ref="M39:N39"/>
    <mergeCell ref="M20:N20"/>
    <mergeCell ref="M21:N21"/>
    <mergeCell ref="M22:N22"/>
    <mergeCell ref="M23:N23"/>
    <mergeCell ref="M53:N53"/>
    <mergeCell ref="F51:H51"/>
    <mergeCell ref="F52:H52"/>
    <mergeCell ref="F53:H53"/>
    <mergeCell ref="F54:H54"/>
    <mergeCell ref="F55:H55"/>
    <mergeCell ref="F56:H56"/>
    <mergeCell ref="F57:H57"/>
    <mergeCell ref="F58:H58"/>
    <mergeCell ref="M33:N33"/>
    <mergeCell ref="M34:N34"/>
    <mergeCell ref="M35:N35"/>
    <mergeCell ref="M36:N36"/>
    <mergeCell ref="M37:N37"/>
    <mergeCell ref="M24:N24"/>
    <mergeCell ref="M25:N25"/>
    <mergeCell ref="M40:N40"/>
    <mergeCell ref="K41:L41"/>
    <mergeCell ref="M41:N41"/>
    <mergeCell ref="K42:L42"/>
    <mergeCell ref="K43:L43"/>
    <mergeCell ref="K44:L44"/>
    <mergeCell ref="K45:L45"/>
    <mergeCell ref="K46:L46"/>
    <mergeCell ref="K47:L47"/>
    <mergeCell ref="K48:L48"/>
    <mergeCell ref="M60:N60"/>
    <mergeCell ref="K51:L51"/>
    <mergeCell ref="K52:L52"/>
    <mergeCell ref="K53:L53"/>
    <mergeCell ref="K54:L54"/>
    <mergeCell ref="K55:L55"/>
    <mergeCell ref="K56:L56"/>
    <mergeCell ref="K57:L57"/>
    <mergeCell ref="K58:L58"/>
    <mergeCell ref="K59:L59"/>
    <mergeCell ref="K60:L60"/>
    <mergeCell ref="M54:N54"/>
    <mergeCell ref="M55:N55"/>
    <mergeCell ref="M56:N56"/>
    <mergeCell ref="M57:N57"/>
    <mergeCell ref="M58:N58"/>
    <mergeCell ref="M51:N51"/>
    <mergeCell ref="M52:N52"/>
    <mergeCell ref="F42:H42"/>
    <mergeCell ref="F43:H43"/>
    <mergeCell ref="F44:H44"/>
    <mergeCell ref="F45:H45"/>
    <mergeCell ref="M59:N59"/>
    <mergeCell ref="I56:J56"/>
    <mergeCell ref="I57:J57"/>
    <mergeCell ref="I58:J58"/>
    <mergeCell ref="I59:J59"/>
    <mergeCell ref="M47:N47"/>
    <mergeCell ref="M48:N48"/>
    <mergeCell ref="M49:N49"/>
    <mergeCell ref="M50:N50"/>
    <mergeCell ref="M42:N42"/>
    <mergeCell ref="M43:N43"/>
    <mergeCell ref="M44:N44"/>
    <mergeCell ref="M45:N45"/>
    <mergeCell ref="M46:N46"/>
    <mergeCell ref="K49:L49"/>
    <mergeCell ref="F60:H60"/>
    <mergeCell ref="I60:J60"/>
    <mergeCell ref="F59:H59"/>
    <mergeCell ref="I41:J41"/>
    <mergeCell ref="I42:J42"/>
    <mergeCell ref="I43:J43"/>
    <mergeCell ref="I44:J44"/>
    <mergeCell ref="I45:J45"/>
    <mergeCell ref="I46:J46"/>
    <mergeCell ref="I47:J47"/>
    <mergeCell ref="I48:J48"/>
    <mergeCell ref="I49:J49"/>
    <mergeCell ref="I50:J50"/>
    <mergeCell ref="I51:J51"/>
    <mergeCell ref="I52:J52"/>
    <mergeCell ref="I53:J53"/>
    <mergeCell ref="I54:J54"/>
    <mergeCell ref="I55:J55"/>
    <mergeCell ref="F46:H46"/>
    <mergeCell ref="F47:H47"/>
    <mergeCell ref="F48:H48"/>
    <mergeCell ref="F49:H49"/>
    <mergeCell ref="F50:H50"/>
    <mergeCell ref="F41:H41"/>
  </mergeCells>
  <conditionalFormatting sqref="E42:E49">
    <cfRule type="cellIs" dxfId="8" priority="2" operator="lessThan">
      <formula>D42</formula>
    </cfRule>
  </conditionalFormatting>
  <conditionalFormatting sqref="E42:E50">
    <cfRule type="containsBlanks" priority="1" stopIfTrue="1">
      <formula>LEN(TRIM(E42))=0</formula>
    </cfRule>
  </conditionalFormatting>
  <conditionalFormatting sqref="E50">
    <cfRule type="cellIs" dxfId="7" priority="38" operator="lessThan">
      <formula>F50</formula>
    </cfRule>
  </conditionalFormatting>
  <conditionalFormatting sqref="E52:E59">
    <cfRule type="containsBlanks" priority="21" stopIfTrue="1">
      <formula>LEN(TRIM(E52))=0</formula>
    </cfRule>
    <cfRule type="cellIs" dxfId="6" priority="22" operator="lessThan">
      <formula>D52</formula>
    </cfRule>
  </conditionalFormatting>
  <conditionalFormatting sqref="G10:H40">
    <cfRule type="containsBlanks" priority="23" stopIfTrue="1">
      <formula>LEN(TRIM(G10))=0</formula>
    </cfRule>
    <cfRule type="cellIs" dxfId="5" priority="24" operator="lessThan">
      <formula>E10</formula>
    </cfRule>
  </conditionalFormatting>
  <conditionalFormatting sqref="I10:I40">
    <cfRule type="cellIs" dxfId="4" priority="34" operator="lessThan">
      <formula>E10</formula>
    </cfRule>
  </conditionalFormatting>
  <conditionalFormatting sqref="I42:I50 L50">
    <cfRule type="cellIs" dxfId="3" priority="41" operator="lessThan">
      <formula>#REF!</formula>
    </cfRule>
  </conditionalFormatting>
  <conditionalFormatting sqref="K42:K49">
    <cfRule type="containsBlanks" priority="3" stopIfTrue="1">
      <formula>LEN(TRIM(K42))=0</formula>
    </cfRule>
    <cfRule type="cellIs" dxfId="2" priority="4" operator="lessThan">
      <formula>D42</formula>
    </cfRule>
  </conditionalFormatting>
  <conditionalFormatting sqref="K52:K59">
    <cfRule type="containsBlanks" priority="19" stopIfTrue="1">
      <formula>LEN(TRIM(K52))=0</formula>
    </cfRule>
    <cfRule type="cellIs" dxfId="1" priority="20" operator="lessThan">
      <formula>D52</formula>
    </cfRule>
  </conditionalFormatting>
  <conditionalFormatting sqref="L10:L39">
    <cfRule type="containsBlanks" priority="30" stopIfTrue="1">
      <formula>LEN(TRIM(L10))=0</formula>
    </cfRule>
  </conditionalFormatting>
  <conditionalFormatting sqref="L10:L40">
    <cfRule type="cellIs" dxfId="0" priority="33" operator="lessThan">
      <formula>E10</formula>
    </cfRule>
  </conditionalFormatting>
  <pageMargins left="0.75" right="0.75" top="1" bottom="1" header="0.5" footer="0.5"/>
  <pageSetup orientation="portrait" r:id="rId1"/>
  <headerFooter alignWithMargins="0"/>
  <ignoredErrors>
    <ignoredError sqref="I10:I22" formulaRange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6A05B6D1-7E6B-45F0-8E53-E71ED2FE9608}">
          <x14:formula1>
            <xm:f>dbase!$Q$4:$Q$7</xm:f>
          </x14:formula1>
          <xm:sqref>C52:C59 D10:D40 C42:C49 D50</xm:sqref>
        </x14:dataValidation>
        <x14:dataValidation type="list" allowBlank="1" showInputMessage="1" showErrorMessage="1" xr:uid="{FA11FF49-083A-4CA1-88A3-B7C087F3CA2B}">
          <x14:formula1>
            <xm:f>dbase!$O$4:$O$9</xm:f>
          </x14:formula1>
          <xm:sqref>K52:K59 D57:D59 K42:K49 L50 L10:L40</xm:sqref>
        </x14:dataValidation>
        <x14:dataValidation type="list" allowBlank="1" showInputMessage="1" showErrorMessage="1" xr:uid="{B25740CE-51DF-42EB-B0BB-E015D74C79DB}">
          <x14:formula1>
            <xm:f>dbase!$M$4:$M$51</xm:f>
          </x14:formula1>
          <xm:sqref>B57:B59</xm:sqref>
        </x14:dataValidation>
        <x14:dataValidation type="list" allowBlank="1" showInputMessage="1" showErrorMessage="1" xr:uid="{11ECFFA1-620F-4CA4-A866-DAF4A93C6B56}">
          <x14:formula1>
            <xm:f>dbase!$T$4:$T$20</xm:f>
          </x14:formula1>
          <xm:sqref>E52:E59 G10:H40 E50</xm:sqref>
        </x14:dataValidation>
        <x14:dataValidation type="list" allowBlank="1" showInputMessage="1" showErrorMessage="1" xr:uid="{5986E58B-C96C-4D55-935A-203DBC11BF69}">
          <x14:formula1>
            <xm:f>dbase!$V$4:$V$17</xm:f>
          </x14:formula1>
          <xm:sqref>C6</xm:sqref>
        </x14:dataValidation>
        <x14:dataValidation type="list" allowBlank="1" showInputMessage="1" showErrorMessage="1" xr:uid="{69E5F2FC-88A5-4F74-AA03-C7F4E84FAB1C}">
          <x14:formula1>
            <xm:f>dbase!$C$4:$C$97</xm:f>
          </x14:formula1>
          <xm:sqref>B10:B39</xm:sqref>
        </x14:dataValidation>
        <x14:dataValidation type="list" allowBlank="1" showInputMessage="1" showErrorMessage="1" xr:uid="{03C9DAB3-A18C-4754-9889-18271C424975}">
          <x14:formula1>
            <xm:f>dbase!$C$105:$C$112</xm:f>
          </x14:formula1>
          <xm:sqref>B52:B56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D7DF06-9EFA-4ED4-A0C2-B35AB84F9E97}">
  <sheetPr>
    <tabColor rgb="FF92D050"/>
  </sheetPr>
  <dimension ref="A1:H33"/>
  <sheetViews>
    <sheetView showGridLines="0" zoomScale="85" zoomScaleNormal="85" workbookViewId="0">
      <selection activeCell="D5" sqref="D5"/>
    </sheetView>
  </sheetViews>
  <sheetFormatPr defaultRowHeight="12.75"/>
  <cols>
    <col min="2" max="2" width="21.42578125" customWidth="1"/>
    <col min="3" max="3" width="36" customWidth="1"/>
    <col min="4" max="4" width="11.28515625" customWidth="1"/>
    <col min="8" max="8" width="53.28515625" customWidth="1"/>
  </cols>
  <sheetData>
    <row r="1" spans="1:8" ht="15" thickBot="1">
      <c r="A1" s="169" t="s">
        <v>72</v>
      </c>
      <c r="B1" s="170"/>
      <c r="C1" s="170"/>
      <c r="D1" s="170"/>
    </row>
    <row r="2" spans="1:8" ht="13.9" customHeight="1">
      <c r="A2" s="171" t="s">
        <v>73</v>
      </c>
      <c r="B2" s="172"/>
      <c r="C2" s="172"/>
      <c r="D2" s="173"/>
    </row>
    <row r="3" spans="1:8" ht="14.25">
      <c r="A3" s="2"/>
      <c r="B3" s="1" t="s">
        <v>74</v>
      </c>
      <c r="C3" s="1" t="s">
        <v>75</v>
      </c>
      <c r="D3" s="3" t="s">
        <v>76</v>
      </c>
    </row>
    <row r="4" spans="1:8">
      <c r="A4" s="6" t="s">
        <v>77</v>
      </c>
      <c r="B4" s="7" t="s">
        <v>78</v>
      </c>
      <c r="C4" s="7"/>
      <c r="D4" s="8">
        <v>0</v>
      </c>
    </row>
    <row r="5" spans="1:8" ht="25.5">
      <c r="A5" s="6" t="s">
        <v>79</v>
      </c>
      <c r="B5" s="7" t="s">
        <v>80</v>
      </c>
      <c r="C5" s="9"/>
      <c r="D5" s="8" t="s">
        <v>81</v>
      </c>
    </row>
    <row r="6" spans="1:8" ht="25.5">
      <c r="A6" s="6" t="s">
        <v>82</v>
      </c>
      <c r="B6" s="7" t="s">
        <v>83</v>
      </c>
      <c r="C6" s="9"/>
      <c r="D6" s="8" t="s">
        <v>84</v>
      </c>
    </row>
    <row r="7" spans="1:8" ht="64.5" thickBot="1">
      <c r="A7" s="6" t="s">
        <v>85</v>
      </c>
      <c r="B7" s="7" t="s">
        <v>86</v>
      </c>
      <c r="C7" s="52" t="s">
        <v>87</v>
      </c>
      <c r="D7" s="8" t="s">
        <v>88</v>
      </c>
    </row>
    <row r="12" spans="1:8">
      <c r="H12" s="16"/>
    </row>
    <row r="13" spans="1:8">
      <c r="H13" s="16"/>
    </row>
    <row r="14" spans="1:8">
      <c r="H14" s="16"/>
    </row>
    <row r="15" spans="1:8">
      <c r="H15" s="16"/>
    </row>
    <row r="18" spans="8:8">
      <c r="H18" s="15"/>
    </row>
    <row r="19" spans="8:8">
      <c r="H19" s="16"/>
    </row>
    <row r="20" spans="8:8">
      <c r="H20" s="16"/>
    </row>
    <row r="21" spans="8:8">
      <c r="H21" s="16"/>
    </row>
    <row r="22" spans="8:8">
      <c r="H22" s="16"/>
    </row>
    <row r="23" spans="8:8">
      <c r="H23" s="16"/>
    </row>
    <row r="24" spans="8:8">
      <c r="H24" s="16"/>
    </row>
    <row r="25" spans="8:8">
      <c r="H25" s="16"/>
    </row>
    <row r="28" spans="8:8">
      <c r="H28" s="15"/>
    </row>
    <row r="29" spans="8:8">
      <c r="H29" s="16"/>
    </row>
    <row r="30" spans="8:8">
      <c r="H30" s="16"/>
    </row>
    <row r="31" spans="8:8">
      <c r="H31" s="16"/>
    </row>
    <row r="32" spans="8:8">
      <c r="H32" s="16"/>
    </row>
    <row r="33" spans="8:8">
      <c r="H33" s="16"/>
    </row>
  </sheetData>
  <sheetProtection algorithmName="SHA-512" hashValue="pdwfchnAwSrnWjR5/tdQJzAN54zkjEAaBZ6/8sx5MHzYvxdaH1DWcnultBiGcYGx2kayPNFxkQPRuW61UtLzkg==" saltValue="I06nC9sCd4tQjQJ1gEHs3g==" spinCount="100000" sheet="1" selectLockedCells="1"/>
  <mergeCells count="2">
    <mergeCell ref="A1:D1"/>
    <mergeCell ref="A2:D2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CC4B68-F045-4CD6-B91C-6E86D82AF3C0}">
  <sheetPr>
    <tabColor rgb="FF92D050"/>
  </sheetPr>
  <dimension ref="A1:H13"/>
  <sheetViews>
    <sheetView showGridLines="0" zoomScale="97" zoomScaleNormal="97" workbookViewId="0">
      <selection activeCell="B9" sqref="B9:H9"/>
    </sheetView>
  </sheetViews>
  <sheetFormatPr defaultRowHeight="12.75"/>
  <cols>
    <col min="2" max="2" width="13.42578125" customWidth="1"/>
    <col min="3" max="3" width="36" customWidth="1"/>
    <col min="5" max="5" width="12.42578125" customWidth="1"/>
    <col min="6" max="6" width="15.5703125" customWidth="1"/>
    <col min="7" max="7" width="43.5703125" customWidth="1"/>
  </cols>
  <sheetData>
    <row r="1" spans="1:8" ht="15" thickBot="1">
      <c r="A1" s="169" t="s">
        <v>72</v>
      </c>
      <c r="B1" s="170"/>
      <c r="C1" s="170"/>
      <c r="D1" s="170"/>
      <c r="E1" s="170"/>
      <c r="F1" s="170"/>
      <c r="G1" s="170"/>
      <c r="H1" s="174"/>
    </row>
    <row r="2" spans="1:8" ht="14.25">
      <c r="A2" s="171" t="s">
        <v>89</v>
      </c>
      <c r="B2" s="172"/>
      <c r="C2" s="172"/>
      <c r="D2" s="173"/>
      <c r="E2" s="171" t="s">
        <v>90</v>
      </c>
      <c r="F2" s="172"/>
      <c r="G2" s="172"/>
      <c r="H2" s="173"/>
    </row>
    <row r="3" spans="1:8" ht="14.25">
      <c r="A3" s="2"/>
      <c r="B3" s="1" t="s">
        <v>74</v>
      </c>
      <c r="C3" s="1" t="s">
        <v>75</v>
      </c>
      <c r="D3" s="3" t="s">
        <v>76</v>
      </c>
      <c r="E3" s="2"/>
      <c r="F3" s="1" t="s">
        <v>74</v>
      </c>
      <c r="G3" s="1" t="s">
        <v>75</v>
      </c>
      <c r="H3" s="3" t="s">
        <v>76</v>
      </c>
    </row>
    <row r="4" spans="1:8">
      <c r="A4" s="6" t="s">
        <v>77</v>
      </c>
      <c r="B4" s="7" t="s">
        <v>78</v>
      </c>
      <c r="C4" s="7" t="s">
        <v>91</v>
      </c>
      <c r="D4" s="8">
        <v>0</v>
      </c>
      <c r="E4" s="6" t="s">
        <v>77</v>
      </c>
      <c r="F4" s="7" t="s">
        <v>78</v>
      </c>
      <c r="G4" s="7" t="s">
        <v>92</v>
      </c>
      <c r="H4" s="4">
        <v>0</v>
      </c>
    </row>
    <row r="5" spans="1:8" ht="63.75">
      <c r="A5" s="6" t="s">
        <v>79</v>
      </c>
      <c r="B5" s="7" t="s">
        <v>80</v>
      </c>
      <c r="C5" s="9" t="s">
        <v>93</v>
      </c>
      <c r="D5" s="8" t="s">
        <v>81</v>
      </c>
      <c r="E5" s="6" t="s">
        <v>79</v>
      </c>
      <c r="F5" s="7" t="s">
        <v>80</v>
      </c>
      <c r="G5" s="9" t="s">
        <v>94</v>
      </c>
      <c r="H5" s="4" t="s">
        <v>81</v>
      </c>
    </row>
    <row r="6" spans="1:8" ht="51">
      <c r="A6" s="6" t="s">
        <v>82</v>
      </c>
      <c r="B6" s="7" t="s">
        <v>83</v>
      </c>
      <c r="C6" s="9" t="s">
        <v>95</v>
      </c>
      <c r="D6" s="8" t="s">
        <v>84</v>
      </c>
      <c r="E6" s="6" t="s">
        <v>82</v>
      </c>
      <c r="F6" s="7" t="s">
        <v>83</v>
      </c>
      <c r="G6" s="9" t="s">
        <v>96</v>
      </c>
      <c r="H6" s="4" t="s">
        <v>84</v>
      </c>
    </row>
    <row r="7" spans="1:8" ht="77.25" thickBot="1">
      <c r="A7" s="26" t="s">
        <v>85</v>
      </c>
      <c r="B7" s="27" t="s">
        <v>97</v>
      </c>
      <c r="C7" s="18" t="s">
        <v>98</v>
      </c>
      <c r="D7" s="21" t="s">
        <v>88</v>
      </c>
      <c r="E7" s="26" t="s">
        <v>85</v>
      </c>
      <c r="F7" s="27" t="s">
        <v>97</v>
      </c>
      <c r="G7" s="18" t="s">
        <v>99</v>
      </c>
      <c r="H7" s="22">
        <v>4</v>
      </c>
    </row>
    <row r="8" spans="1:8" ht="54.75" customHeight="1">
      <c r="A8" s="5" t="s">
        <v>100</v>
      </c>
      <c r="B8" s="175" t="s">
        <v>101</v>
      </c>
      <c r="C8" s="176"/>
      <c r="D8" s="176"/>
      <c r="E8" s="176"/>
      <c r="F8" s="176"/>
      <c r="G8" s="176"/>
      <c r="H8" s="177"/>
    </row>
    <row r="9" spans="1:8">
      <c r="A9" s="178" t="s">
        <v>102</v>
      </c>
      <c r="B9" s="181" t="s">
        <v>103</v>
      </c>
      <c r="C9" s="182"/>
      <c r="D9" s="182"/>
      <c r="E9" s="182"/>
      <c r="F9" s="182"/>
      <c r="G9" s="182"/>
      <c r="H9" s="183"/>
    </row>
    <row r="10" spans="1:8">
      <c r="A10" s="179"/>
      <c r="B10" s="184" t="s">
        <v>104</v>
      </c>
      <c r="C10" s="185"/>
      <c r="D10" s="185"/>
      <c r="E10" s="185"/>
      <c r="F10" s="185"/>
      <c r="G10" s="185"/>
      <c r="H10" s="186"/>
    </row>
    <row r="11" spans="1:8">
      <c r="A11" s="179"/>
      <c r="B11" s="184" t="s">
        <v>105</v>
      </c>
      <c r="C11" s="185"/>
      <c r="D11" s="185"/>
      <c r="E11" s="185"/>
      <c r="F11" s="185"/>
      <c r="G11" s="185"/>
      <c r="H11" s="186"/>
    </row>
    <row r="12" spans="1:8">
      <c r="A12" s="179"/>
      <c r="B12" s="184" t="s">
        <v>106</v>
      </c>
      <c r="C12" s="185"/>
      <c r="D12" s="185"/>
      <c r="E12" s="185"/>
      <c r="F12" s="185"/>
      <c r="G12" s="185"/>
      <c r="H12" s="186"/>
    </row>
    <row r="13" spans="1:8" ht="13.5" thickBot="1">
      <c r="A13" s="180"/>
      <c r="B13" s="187" t="s">
        <v>107</v>
      </c>
      <c r="C13" s="188"/>
      <c r="D13" s="188"/>
      <c r="E13" s="188"/>
      <c r="F13" s="188"/>
      <c r="G13" s="188"/>
      <c r="H13" s="189"/>
    </row>
  </sheetData>
  <sheetProtection algorithmName="SHA-512" hashValue="SSO7k8OqyTx1nwqzAM5LEXlUCGcceXWJ9ZaAjyyTTyjeVWTVRh8QLz5PRur6QFcPO7XlFcu8F/S0KzGLD0EFkQ==" saltValue="ThLYiABsuMaQRURiqiVz1Q==" spinCount="100000" sheet="1" objects="1" scenarios="1"/>
  <mergeCells count="10">
    <mergeCell ref="A1:H1"/>
    <mergeCell ref="A2:D2"/>
    <mergeCell ref="E2:H2"/>
    <mergeCell ref="B8:H8"/>
    <mergeCell ref="A9:A13"/>
    <mergeCell ref="B9:H9"/>
    <mergeCell ref="B12:H12"/>
    <mergeCell ref="B13:H13"/>
    <mergeCell ref="B10:H10"/>
    <mergeCell ref="B11:H11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0CD204-4D53-40DB-8893-954F693D9CF9}">
  <dimension ref="A2:AC128"/>
  <sheetViews>
    <sheetView showGridLines="0" topLeftCell="M3" zoomScaleNormal="100" workbookViewId="0">
      <selection activeCell="T11" sqref="T11"/>
    </sheetView>
  </sheetViews>
  <sheetFormatPr defaultRowHeight="12.75"/>
  <cols>
    <col min="2" max="2" width="26.7109375" customWidth="1"/>
    <col min="3" max="3" width="55.28515625" bestFit="1" customWidth="1"/>
    <col min="4" max="4" width="13.28515625" customWidth="1"/>
    <col min="5" max="5" width="12.28515625" customWidth="1"/>
    <col min="6" max="6" width="11.28515625" customWidth="1"/>
    <col min="7" max="7" width="10.28515625" customWidth="1"/>
    <col min="8" max="12" width="11.42578125" customWidth="1"/>
    <col min="13" max="13" width="57.7109375" bestFit="1" customWidth="1"/>
    <col min="14" max="14" width="47.28515625" customWidth="1"/>
    <col min="15" max="16" width="13" customWidth="1"/>
    <col min="17" max="19" width="9" customWidth="1"/>
    <col min="20" max="21" width="15.7109375" customWidth="1"/>
    <col min="22" max="22" width="39.85546875" customWidth="1"/>
    <col min="23" max="28" width="9" customWidth="1"/>
  </cols>
  <sheetData>
    <row r="2" spans="2:29">
      <c r="C2" s="51" t="s">
        <v>108</v>
      </c>
      <c r="D2" s="190" t="s">
        <v>109</v>
      </c>
      <c r="E2" s="190"/>
      <c r="F2" s="190"/>
      <c r="G2" s="190"/>
      <c r="H2" s="190" t="s">
        <v>110</v>
      </c>
      <c r="I2" s="190"/>
      <c r="J2" s="190"/>
      <c r="K2" s="190"/>
      <c r="V2" s="16"/>
    </row>
    <row r="3" spans="2:29" ht="71.25" customHeight="1">
      <c r="B3" s="74" t="s">
        <v>18</v>
      </c>
      <c r="C3" s="74" t="s">
        <v>111</v>
      </c>
      <c r="D3" s="25" t="s">
        <v>112</v>
      </c>
      <c r="E3" s="25" t="s">
        <v>113</v>
      </c>
      <c r="F3" s="25" t="s">
        <v>114</v>
      </c>
      <c r="G3" s="25" t="s">
        <v>115</v>
      </c>
      <c r="H3" s="25" t="s">
        <v>112</v>
      </c>
      <c r="I3" s="25" t="s">
        <v>113</v>
      </c>
      <c r="J3" s="25" t="s">
        <v>114</v>
      </c>
      <c r="K3" s="25" t="s">
        <v>115</v>
      </c>
      <c r="M3" s="10" t="s">
        <v>116</v>
      </c>
      <c r="O3" s="10" t="s">
        <v>117</v>
      </c>
      <c r="Q3" s="10" t="s">
        <v>118</v>
      </c>
      <c r="R3" s="10" t="s">
        <v>119</v>
      </c>
      <c r="T3" s="10" t="s">
        <v>120</v>
      </c>
      <c r="V3" s="25" t="s">
        <v>13</v>
      </c>
      <c r="W3" s="25" t="s">
        <v>121</v>
      </c>
      <c r="X3" s="25" t="s">
        <v>122</v>
      </c>
      <c r="Z3" s="25" t="s">
        <v>112</v>
      </c>
      <c r="AA3" s="25" t="s">
        <v>113</v>
      </c>
      <c r="AB3" s="25" t="s">
        <v>114</v>
      </c>
      <c r="AC3" s="25" t="s">
        <v>115</v>
      </c>
    </row>
    <row r="4" spans="2:29">
      <c r="B4" s="23" t="s">
        <v>52</v>
      </c>
      <c r="C4" s="11" t="s">
        <v>30</v>
      </c>
      <c r="D4" s="55">
        <v>2</v>
      </c>
      <c r="E4" s="55">
        <v>2</v>
      </c>
      <c r="F4" s="55">
        <v>3</v>
      </c>
      <c r="G4" s="55">
        <v>4</v>
      </c>
      <c r="H4" s="55">
        <v>2</v>
      </c>
      <c r="I4" s="55">
        <v>2</v>
      </c>
      <c r="J4" s="55">
        <v>2</v>
      </c>
      <c r="K4" s="55">
        <v>3</v>
      </c>
      <c r="M4" s="11" t="str">
        <f>C105</f>
        <v>Team Work, Inter-personal relationship building and Learning mindset</v>
      </c>
      <c r="O4" s="19">
        <v>0</v>
      </c>
      <c r="Q4" s="11" t="s">
        <v>31</v>
      </c>
      <c r="R4" s="11">
        <v>1</v>
      </c>
      <c r="T4" s="20" t="s">
        <v>123</v>
      </c>
      <c r="V4" s="17" t="s">
        <v>124</v>
      </c>
      <c r="W4" s="59">
        <v>2</v>
      </c>
      <c r="X4" s="59">
        <v>6</v>
      </c>
    </row>
    <row r="5" spans="2:29">
      <c r="B5" s="23" t="s">
        <v>52</v>
      </c>
      <c r="C5" s="11" t="s">
        <v>125</v>
      </c>
      <c r="D5" s="55">
        <v>2</v>
      </c>
      <c r="E5" s="55">
        <v>2</v>
      </c>
      <c r="F5" s="55">
        <v>3</v>
      </c>
      <c r="G5" s="55">
        <v>4</v>
      </c>
      <c r="H5" s="55">
        <v>2</v>
      </c>
      <c r="I5" s="55">
        <v>2</v>
      </c>
      <c r="J5" s="55">
        <v>2</v>
      </c>
      <c r="K5" s="55">
        <v>3</v>
      </c>
      <c r="M5" s="11" t="str">
        <f t="shared" ref="M5:M8" si="0">C106</f>
        <v>Problem solving &amp; Critical thinking</v>
      </c>
      <c r="O5" s="11">
        <v>2</v>
      </c>
      <c r="Q5" s="11" t="s">
        <v>34</v>
      </c>
      <c r="R5" s="11">
        <v>2</v>
      </c>
      <c r="T5" s="17">
        <v>1</v>
      </c>
      <c r="V5" s="20" t="s">
        <v>126</v>
      </c>
      <c r="W5" s="59">
        <v>2</v>
      </c>
      <c r="X5" s="59">
        <v>6</v>
      </c>
    </row>
    <row r="6" spans="2:29">
      <c r="B6" s="23" t="s">
        <v>52</v>
      </c>
      <c r="C6" s="11" t="s">
        <v>127</v>
      </c>
      <c r="D6" s="55">
        <v>2</v>
      </c>
      <c r="E6" s="55">
        <v>2</v>
      </c>
      <c r="F6" s="55">
        <v>3</v>
      </c>
      <c r="G6" s="55">
        <v>4</v>
      </c>
      <c r="H6" s="55">
        <v>2</v>
      </c>
      <c r="I6" s="55">
        <v>2</v>
      </c>
      <c r="J6" s="55">
        <v>2</v>
      </c>
      <c r="K6" s="55">
        <v>3</v>
      </c>
      <c r="M6" s="11" t="str">
        <f t="shared" si="0"/>
        <v>Change Management, Adaptability and Flexibility</v>
      </c>
      <c r="O6" s="11">
        <v>3</v>
      </c>
      <c r="Q6" s="11"/>
      <c r="R6" s="11"/>
      <c r="T6" s="17">
        <v>1.5</v>
      </c>
      <c r="V6" s="17" t="s">
        <v>128</v>
      </c>
      <c r="W6" s="59">
        <v>3</v>
      </c>
      <c r="X6" s="59">
        <v>7</v>
      </c>
    </row>
    <row r="7" spans="2:29">
      <c r="B7" s="23" t="s">
        <v>52</v>
      </c>
      <c r="C7" s="11" t="s">
        <v>129</v>
      </c>
      <c r="D7" s="55">
        <v>2</v>
      </c>
      <c r="E7" s="55">
        <v>2</v>
      </c>
      <c r="F7" s="55">
        <v>3</v>
      </c>
      <c r="G7" s="55">
        <v>4</v>
      </c>
      <c r="H7" s="55">
        <v>2</v>
      </c>
      <c r="I7" s="55">
        <v>2</v>
      </c>
      <c r="J7" s="55">
        <v>2</v>
      </c>
      <c r="K7" s="55">
        <v>3</v>
      </c>
      <c r="M7" s="11" t="str">
        <f t="shared" si="0"/>
        <v>Project Management &amp; Communication</v>
      </c>
      <c r="O7" s="11">
        <v>4</v>
      </c>
      <c r="Q7" s="11"/>
      <c r="R7" s="11"/>
      <c r="T7" s="17">
        <v>2</v>
      </c>
      <c r="V7" s="17" t="s">
        <v>130</v>
      </c>
      <c r="W7" s="59">
        <v>3</v>
      </c>
      <c r="X7" s="59">
        <v>7</v>
      </c>
    </row>
    <row r="8" spans="2:29">
      <c r="B8" s="23" t="s">
        <v>52</v>
      </c>
      <c r="C8" s="11" t="s">
        <v>131</v>
      </c>
      <c r="D8" s="55">
        <v>2</v>
      </c>
      <c r="E8" s="55">
        <v>2</v>
      </c>
      <c r="F8" s="55">
        <v>3</v>
      </c>
      <c r="G8" s="55">
        <v>4</v>
      </c>
      <c r="H8" s="55">
        <v>2</v>
      </c>
      <c r="I8" s="55">
        <v>2</v>
      </c>
      <c r="J8" s="55">
        <v>2</v>
      </c>
      <c r="K8" s="55">
        <v>3</v>
      </c>
      <c r="M8" s="11" t="str">
        <f t="shared" si="0"/>
        <v>Business Development, Solutioning mindset</v>
      </c>
      <c r="O8" s="11"/>
      <c r="Q8" s="11"/>
      <c r="R8" s="11"/>
      <c r="T8" s="17">
        <v>2.5</v>
      </c>
      <c r="V8" s="17" t="s">
        <v>132</v>
      </c>
      <c r="W8" s="59">
        <v>4</v>
      </c>
      <c r="X8" s="59">
        <v>8</v>
      </c>
    </row>
    <row r="9" spans="2:29">
      <c r="B9" s="23" t="s">
        <v>52</v>
      </c>
      <c r="C9" s="11" t="s">
        <v>133</v>
      </c>
      <c r="D9" s="55">
        <v>2</v>
      </c>
      <c r="E9" s="55">
        <v>2</v>
      </c>
      <c r="F9" s="55">
        <v>3</v>
      </c>
      <c r="G9" s="55">
        <v>4</v>
      </c>
      <c r="H9" s="55">
        <v>2</v>
      </c>
      <c r="I9" s="55">
        <v>2</v>
      </c>
      <c r="J9" s="55">
        <v>2</v>
      </c>
      <c r="K9" s="55">
        <v>3</v>
      </c>
      <c r="M9" s="39"/>
      <c r="T9" s="17">
        <v>3</v>
      </c>
      <c r="V9" s="17" t="s">
        <v>134</v>
      </c>
      <c r="W9" s="59">
        <v>4</v>
      </c>
      <c r="X9" s="59">
        <v>8</v>
      </c>
    </row>
    <row r="10" spans="2:29">
      <c r="B10" s="23" t="s">
        <v>52</v>
      </c>
      <c r="C10" s="11" t="s">
        <v>135</v>
      </c>
      <c r="D10" s="55">
        <v>2</v>
      </c>
      <c r="E10" s="55">
        <v>2</v>
      </c>
      <c r="F10" s="55">
        <v>3</v>
      </c>
      <c r="G10" s="55">
        <v>4</v>
      </c>
      <c r="H10" s="55">
        <v>2</v>
      </c>
      <c r="I10" s="55">
        <v>2</v>
      </c>
      <c r="J10" s="55">
        <v>2</v>
      </c>
      <c r="K10" s="55">
        <v>3</v>
      </c>
      <c r="T10" s="17">
        <v>3.5</v>
      </c>
      <c r="V10" s="17" t="s">
        <v>136</v>
      </c>
      <c r="W10" s="59">
        <v>5</v>
      </c>
      <c r="X10" s="59">
        <v>9</v>
      </c>
    </row>
    <row r="11" spans="2:29">
      <c r="B11" s="23" t="s">
        <v>52</v>
      </c>
      <c r="C11" s="11" t="s">
        <v>137</v>
      </c>
      <c r="D11" s="55">
        <v>2</v>
      </c>
      <c r="E11" s="55">
        <v>2</v>
      </c>
      <c r="F11" s="55">
        <v>3</v>
      </c>
      <c r="G11" s="55">
        <v>4</v>
      </c>
      <c r="H11" s="55">
        <v>2</v>
      </c>
      <c r="I11" s="55">
        <v>2</v>
      </c>
      <c r="J11" s="55">
        <v>2</v>
      </c>
      <c r="K11" s="55">
        <v>3</v>
      </c>
      <c r="M11" t="str" cm="1">
        <f t="array" ref="M11:M18">_xlfn.UNIQUE(B4:B91)</f>
        <v>Management System</v>
      </c>
      <c r="T11" s="17">
        <v>4</v>
      </c>
      <c r="V11" s="17" t="s">
        <v>14</v>
      </c>
      <c r="W11" s="59">
        <v>5</v>
      </c>
      <c r="X11" s="59">
        <v>9</v>
      </c>
    </row>
    <row r="12" spans="2:29">
      <c r="B12" s="23" t="s">
        <v>52</v>
      </c>
      <c r="C12" s="11" t="s">
        <v>32</v>
      </c>
      <c r="D12" s="55">
        <v>2</v>
      </c>
      <c r="E12" s="55">
        <v>2</v>
      </c>
      <c r="F12" s="55">
        <v>3</v>
      </c>
      <c r="G12" s="55">
        <v>4</v>
      </c>
      <c r="H12" s="55">
        <v>2</v>
      </c>
      <c r="I12" s="55">
        <v>2</v>
      </c>
      <c r="J12" s="55">
        <v>2</v>
      </c>
      <c r="K12" s="55">
        <v>3</v>
      </c>
      <c r="M12" t="str">
        <v>Core Mfg toolset</v>
      </c>
      <c r="T12" s="17"/>
      <c r="V12" s="17"/>
      <c r="W12" s="17"/>
      <c r="X12" s="17"/>
    </row>
    <row r="13" spans="2:29">
      <c r="B13" s="23" t="s">
        <v>52</v>
      </c>
      <c r="C13" s="11" t="s">
        <v>138</v>
      </c>
      <c r="D13" s="55">
        <v>2</v>
      </c>
      <c r="E13" s="55">
        <v>2</v>
      </c>
      <c r="F13" s="55">
        <v>3</v>
      </c>
      <c r="G13" s="55">
        <v>4</v>
      </c>
      <c r="H13" s="55">
        <v>2</v>
      </c>
      <c r="I13" s="55">
        <v>2</v>
      </c>
      <c r="J13" s="55">
        <v>2</v>
      </c>
      <c r="K13" s="55">
        <v>3</v>
      </c>
      <c r="M13" t="str">
        <v>Manufacturing toolset- CQI</v>
      </c>
    </row>
    <row r="14" spans="2:29">
      <c r="B14" s="23" t="s">
        <v>52</v>
      </c>
      <c r="C14" s="11" t="s">
        <v>139</v>
      </c>
      <c r="D14" s="55">
        <v>2</v>
      </c>
      <c r="E14" s="55">
        <v>2</v>
      </c>
      <c r="F14" s="55">
        <v>3</v>
      </c>
      <c r="G14" s="55">
        <v>4</v>
      </c>
      <c r="H14" s="55">
        <v>2</v>
      </c>
      <c r="I14" s="55">
        <v>2</v>
      </c>
      <c r="J14" s="55">
        <v>2</v>
      </c>
      <c r="K14" s="55">
        <v>3</v>
      </c>
      <c r="M14" t="str">
        <v>Operational Excellence</v>
      </c>
    </row>
    <row r="15" spans="2:29">
      <c r="B15" s="23" t="s">
        <v>52</v>
      </c>
      <c r="C15" s="11" t="s">
        <v>36</v>
      </c>
      <c r="D15" s="55">
        <v>2</v>
      </c>
      <c r="E15" s="55">
        <v>2</v>
      </c>
      <c r="F15" s="55">
        <v>3</v>
      </c>
      <c r="G15" s="55">
        <v>4</v>
      </c>
      <c r="H15" s="55">
        <v>2</v>
      </c>
      <c r="I15" s="55">
        <v>2</v>
      </c>
      <c r="J15" s="55">
        <v>2</v>
      </c>
      <c r="K15" s="55">
        <v>3</v>
      </c>
      <c r="M15" t="str">
        <v>EV/AV</v>
      </c>
    </row>
    <row r="16" spans="2:29">
      <c r="B16" s="23" t="s">
        <v>52</v>
      </c>
      <c r="C16" s="11" t="s">
        <v>140</v>
      </c>
      <c r="D16" s="55">
        <v>2</v>
      </c>
      <c r="E16" s="55">
        <v>2</v>
      </c>
      <c r="F16" s="55">
        <v>3</v>
      </c>
      <c r="G16" s="55">
        <v>4</v>
      </c>
      <c r="H16" s="55">
        <v>2</v>
      </c>
      <c r="I16" s="55">
        <v>2</v>
      </c>
      <c r="J16" s="55">
        <v>2</v>
      </c>
      <c r="K16" s="55">
        <v>3</v>
      </c>
      <c r="M16" t="str">
        <v>Sustainability</v>
      </c>
    </row>
    <row r="17" spans="2:13">
      <c r="B17" s="23" t="s">
        <v>52</v>
      </c>
      <c r="C17" s="11" t="s">
        <v>141</v>
      </c>
      <c r="D17" s="55">
        <v>2</v>
      </c>
      <c r="E17" s="55">
        <v>2</v>
      </c>
      <c r="F17" s="55">
        <v>3</v>
      </c>
      <c r="G17" s="55">
        <v>4</v>
      </c>
      <c r="H17" s="55">
        <v>2</v>
      </c>
      <c r="I17" s="55">
        <v>2</v>
      </c>
      <c r="J17" s="55">
        <v>2</v>
      </c>
      <c r="K17" s="55">
        <v>3</v>
      </c>
      <c r="M17" t="str">
        <v xml:space="preserve">Digitalization and AI </v>
      </c>
    </row>
    <row r="18" spans="2:13">
      <c r="B18" s="73" t="s">
        <v>53</v>
      </c>
      <c r="C18" s="12" t="s">
        <v>142</v>
      </c>
      <c r="D18" s="55">
        <v>2</v>
      </c>
      <c r="E18" s="55">
        <v>2</v>
      </c>
      <c r="F18" s="55">
        <v>3</v>
      </c>
      <c r="G18" s="55">
        <v>4</v>
      </c>
      <c r="H18" s="55">
        <v>2</v>
      </c>
      <c r="I18" s="55">
        <v>2</v>
      </c>
      <c r="J18" s="55">
        <v>2</v>
      </c>
      <c r="K18" s="55">
        <v>3</v>
      </c>
      <c r="M18" t="str">
        <v>Strategy</v>
      </c>
    </row>
    <row r="19" spans="2:13">
      <c r="B19" s="73" t="s">
        <v>53</v>
      </c>
      <c r="C19" s="12" t="s">
        <v>40</v>
      </c>
      <c r="D19" s="55">
        <v>2</v>
      </c>
      <c r="E19" s="55">
        <v>2</v>
      </c>
      <c r="F19" s="55">
        <v>3</v>
      </c>
      <c r="G19" s="55">
        <v>4</v>
      </c>
      <c r="H19" s="55">
        <v>2</v>
      </c>
      <c r="I19" s="55">
        <v>2</v>
      </c>
      <c r="J19" s="55">
        <v>2</v>
      </c>
      <c r="K19" s="55">
        <v>3</v>
      </c>
    </row>
    <row r="20" spans="2:13">
      <c r="B20" s="73" t="s">
        <v>53</v>
      </c>
      <c r="C20" s="12" t="s">
        <v>143</v>
      </c>
      <c r="D20" s="55">
        <v>2</v>
      </c>
      <c r="E20" s="55">
        <v>2</v>
      </c>
      <c r="F20" s="55">
        <v>3</v>
      </c>
      <c r="G20" s="55">
        <v>4</v>
      </c>
      <c r="H20" s="55">
        <v>2</v>
      </c>
      <c r="I20" s="55">
        <v>2</v>
      </c>
      <c r="J20" s="55">
        <v>2</v>
      </c>
      <c r="K20" s="55">
        <v>3</v>
      </c>
    </row>
    <row r="21" spans="2:13">
      <c r="B21" s="73" t="s">
        <v>53</v>
      </c>
      <c r="C21" s="13" t="s">
        <v>144</v>
      </c>
      <c r="D21" s="55">
        <v>2</v>
      </c>
      <c r="E21" s="55">
        <v>2</v>
      </c>
      <c r="F21" s="55">
        <v>3</v>
      </c>
      <c r="G21" s="55">
        <v>4</v>
      </c>
      <c r="H21" s="55">
        <v>2</v>
      </c>
      <c r="I21" s="55">
        <v>2</v>
      </c>
      <c r="J21" s="55">
        <v>2</v>
      </c>
      <c r="K21" s="55">
        <v>3</v>
      </c>
    </row>
    <row r="22" spans="2:13">
      <c r="B22" s="73" t="s">
        <v>53</v>
      </c>
      <c r="C22" s="13" t="s">
        <v>145</v>
      </c>
      <c r="D22" s="55">
        <v>2</v>
      </c>
      <c r="E22" s="55">
        <v>2</v>
      </c>
      <c r="F22" s="55">
        <v>3</v>
      </c>
      <c r="G22" s="55">
        <v>4</v>
      </c>
      <c r="H22" s="55">
        <v>2</v>
      </c>
      <c r="I22" s="55">
        <v>2</v>
      </c>
      <c r="J22" s="55">
        <v>2</v>
      </c>
      <c r="K22" s="55">
        <v>3</v>
      </c>
    </row>
    <row r="23" spans="2:13">
      <c r="B23" s="73" t="s">
        <v>53</v>
      </c>
      <c r="C23" s="13" t="s">
        <v>146</v>
      </c>
      <c r="D23" s="55">
        <v>2</v>
      </c>
      <c r="E23" s="55">
        <v>2</v>
      </c>
      <c r="F23" s="55">
        <v>3</v>
      </c>
      <c r="G23" s="55">
        <v>4</v>
      </c>
      <c r="H23" s="55">
        <v>2</v>
      </c>
      <c r="I23" s="55">
        <v>2</v>
      </c>
      <c r="J23" s="55">
        <v>2</v>
      </c>
      <c r="K23" s="55">
        <v>3</v>
      </c>
    </row>
    <row r="24" spans="2:13">
      <c r="B24" s="73" t="s">
        <v>53</v>
      </c>
      <c r="C24" s="13" t="s">
        <v>147</v>
      </c>
      <c r="D24" s="55">
        <v>2</v>
      </c>
      <c r="E24" s="55">
        <v>2</v>
      </c>
      <c r="F24" s="55">
        <v>3</v>
      </c>
      <c r="G24" s="55">
        <v>4</v>
      </c>
      <c r="H24" s="55">
        <v>2</v>
      </c>
      <c r="I24" s="55">
        <v>2</v>
      </c>
      <c r="J24" s="55">
        <v>2</v>
      </c>
      <c r="K24" s="55">
        <v>3</v>
      </c>
    </row>
    <row r="25" spans="2:13">
      <c r="B25" s="73" t="s">
        <v>53</v>
      </c>
      <c r="C25" s="13" t="s">
        <v>41</v>
      </c>
      <c r="D25" s="55">
        <v>2</v>
      </c>
      <c r="E25" s="55">
        <v>2</v>
      </c>
      <c r="F25" s="55">
        <v>3</v>
      </c>
      <c r="G25" s="55">
        <v>4</v>
      </c>
      <c r="H25" s="55">
        <v>2</v>
      </c>
      <c r="I25" s="55">
        <v>2</v>
      </c>
      <c r="J25" s="55">
        <v>2</v>
      </c>
      <c r="K25" s="55">
        <v>3</v>
      </c>
    </row>
    <row r="26" spans="2:13">
      <c r="B26" s="73" t="s">
        <v>53</v>
      </c>
      <c r="C26" s="13" t="s">
        <v>148</v>
      </c>
      <c r="D26" s="55">
        <v>2</v>
      </c>
      <c r="E26" s="55">
        <v>2</v>
      </c>
      <c r="F26" s="55">
        <v>3</v>
      </c>
      <c r="G26" s="55">
        <v>4</v>
      </c>
      <c r="H26" s="55">
        <v>2</v>
      </c>
      <c r="I26" s="55">
        <v>2</v>
      </c>
      <c r="J26" s="55">
        <v>2</v>
      </c>
      <c r="K26" s="55">
        <v>3</v>
      </c>
    </row>
    <row r="27" spans="2:13">
      <c r="B27" s="73" t="s">
        <v>53</v>
      </c>
      <c r="C27" s="13" t="s">
        <v>149</v>
      </c>
      <c r="D27" s="55">
        <v>2</v>
      </c>
      <c r="E27" s="55">
        <v>2</v>
      </c>
      <c r="F27" s="55">
        <v>3</v>
      </c>
      <c r="G27" s="55">
        <v>4</v>
      </c>
      <c r="H27" s="55">
        <v>2</v>
      </c>
      <c r="I27" s="55">
        <v>2</v>
      </c>
      <c r="J27" s="55">
        <v>2</v>
      </c>
      <c r="K27" s="55">
        <v>3</v>
      </c>
    </row>
    <row r="28" spans="2:13">
      <c r="B28" s="73" t="s">
        <v>53</v>
      </c>
      <c r="C28" s="13" t="s">
        <v>42</v>
      </c>
      <c r="D28" s="55">
        <v>2</v>
      </c>
      <c r="E28" s="55">
        <v>2</v>
      </c>
      <c r="F28" s="55">
        <v>3</v>
      </c>
      <c r="G28" s="55">
        <v>4</v>
      </c>
      <c r="H28" s="55">
        <v>2</v>
      </c>
      <c r="I28" s="55">
        <v>2</v>
      </c>
      <c r="J28" s="55">
        <v>2</v>
      </c>
      <c r="K28" s="55">
        <v>3</v>
      </c>
    </row>
    <row r="29" spans="2:13">
      <c r="B29" s="73" t="s">
        <v>53</v>
      </c>
      <c r="C29" s="13" t="s">
        <v>150</v>
      </c>
      <c r="D29" s="55">
        <v>2</v>
      </c>
      <c r="E29" s="55">
        <v>2</v>
      </c>
      <c r="F29" s="55">
        <v>3</v>
      </c>
      <c r="G29" s="55">
        <v>4</v>
      </c>
      <c r="H29" s="55">
        <v>2</v>
      </c>
      <c r="I29" s="55">
        <v>2</v>
      </c>
      <c r="J29" s="55">
        <v>2</v>
      </c>
      <c r="K29" s="55">
        <v>3</v>
      </c>
    </row>
    <row r="30" spans="2:13">
      <c r="B30" s="73" t="s">
        <v>53</v>
      </c>
      <c r="C30" s="12" t="s">
        <v>151</v>
      </c>
      <c r="D30" s="55">
        <v>2</v>
      </c>
      <c r="E30" s="55">
        <v>2</v>
      </c>
      <c r="F30" s="55">
        <v>3</v>
      </c>
      <c r="G30" s="55">
        <v>4</v>
      </c>
      <c r="H30" s="55">
        <v>2</v>
      </c>
      <c r="I30" s="55">
        <v>2</v>
      </c>
      <c r="J30" s="55">
        <v>2</v>
      </c>
      <c r="K30" s="55">
        <v>3</v>
      </c>
    </row>
    <row r="31" spans="2:13">
      <c r="B31" s="73" t="s">
        <v>53</v>
      </c>
      <c r="C31" s="12" t="s">
        <v>152</v>
      </c>
      <c r="D31" s="55">
        <v>2</v>
      </c>
      <c r="E31" s="55">
        <v>2</v>
      </c>
      <c r="F31" s="55">
        <v>3</v>
      </c>
      <c r="G31" s="55">
        <v>4</v>
      </c>
      <c r="H31" s="55">
        <v>2</v>
      </c>
      <c r="I31" s="55">
        <v>2</v>
      </c>
      <c r="J31" s="55">
        <v>2</v>
      </c>
      <c r="K31" s="55">
        <v>3</v>
      </c>
    </row>
    <row r="32" spans="2:13">
      <c r="B32" s="73" t="s">
        <v>53</v>
      </c>
      <c r="C32" s="12" t="s">
        <v>153</v>
      </c>
      <c r="D32" s="55">
        <v>2</v>
      </c>
      <c r="E32" s="55">
        <v>2</v>
      </c>
      <c r="F32" s="55">
        <v>3</v>
      </c>
      <c r="G32" s="55">
        <v>4</v>
      </c>
      <c r="H32" s="55">
        <v>2</v>
      </c>
      <c r="I32" s="55">
        <v>2</v>
      </c>
      <c r="J32" s="55">
        <v>2</v>
      </c>
      <c r="K32" s="55">
        <v>3</v>
      </c>
    </row>
    <row r="33" spans="2:11">
      <c r="B33" s="73" t="s">
        <v>53</v>
      </c>
      <c r="C33" s="12" t="s">
        <v>154</v>
      </c>
      <c r="D33" s="55">
        <v>2</v>
      </c>
      <c r="E33" s="55">
        <v>2</v>
      </c>
      <c r="F33" s="55">
        <v>3</v>
      </c>
      <c r="G33" s="55">
        <v>4</v>
      </c>
      <c r="H33" s="55">
        <v>2</v>
      </c>
      <c r="I33" s="55">
        <v>2</v>
      </c>
      <c r="J33" s="55">
        <v>2</v>
      </c>
      <c r="K33" s="55">
        <v>3</v>
      </c>
    </row>
    <row r="34" spans="2:11">
      <c r="B34" s="73" t="s">
        <v>53</v>
      </c>
      <c r="C34" s="12" t="s">
        <v>155</v>
      </c>
      <c r="D34" s="55">
        <v>2</v>
      </c>
      <c r="E34" s="55">
        <v>2</v>
      </c>
      <c r="F34" s="55">
        <v>3</v>
      </c>
      <c r="G34" s="55">
        <v>4</v>
      </c>
      <c r="H34" s="55">
        <v>2</v>
      </c>
      <c r="I34" s="55">
        <v>2</v>
      </c>
      <c r="J34" s="55">
        <v>2</v>
      </c>
      <c r="K34" s="55">
        <v>3</v>
      </c>
    </row>
    <row r="35" spans="2:11">
      <c r="B35" s="73" t="s">
        <v>53</v>
      </c>
      <c r="C35" s="12" t="s">
        <v>156</v>
      </c>
      <c r="D35" s="55">
        <v>2</v>
      </c>
      <c r="E35" s="55">
        <v>2</v>
      </c>
      <c r="F35" s="55">
        <v>3</v>
      </c>
      <c r="G35" s="55">
        <v>4</v>
      </c>
      <c r="H35" s="55">
        <v>2</v>
      </c>
      <c r="I35" s="55">
        <v>2</v>
      </c>
      <c r="J35" s="55">
        <v>2</v>
      </c>
      <c r="K35" s="55">
        <v>3</v>
      </c>
    </row>
    <row r="36" spans="2:11">
      <c r="B36" s="73" t="s">
        <v>53</v>
      </c>
      <c r="C36" s="12" t="s">
        <v>157</v>
      </c>
      <c r="D36" s="55">
        <v>2</v>
      </c>
      <c r="E36" s="55">
        <v>2</v>
      </c>
      <c r="F36" s="55">
        <v>3</v>
      </c>
      <c r="G36" s="55">
        <v>4</v>
      </c>
      <c r="H36" s="55">
        <v>2</v>
      </c>
      <c r="I36" s="55">
        <v>2</v>
      </c>
      <c r="J36" s="55">
        <v>2</v>
      </c>
      <c r="K36" s="55">
        <v>3</v>
      </c>
    </row>
    <row r="37" spans="2:11">
      <c r="B37" s="73" t="s">
        <v>53</v>
      </c>
      <c r="C37" s="12" t="s">
        <v>158</v>
      </c>
      <c r="D37" s="55">
        <v>2</v>
      </c>
      <c r="E37" s="55">
        <v>2</v>
      </c>
      <c r="F37" s="55">
        <v>3</v>
      </c>
      <c r="G37" s="55">
        <v>4</v>
      </c>
      <c r="H37" s="55">
        <v>2</v>
      </c>
      <c r="I37" s="55">
        <v>2</v>
      </c>
      <c r="J37" s="55">
        <v>2</v>
      </c>
      <c r="K37" s="55">
        <v>3</v>
      </c>
    </row>
    <row r="38" spans="2:11">
      <c r="B38" s="24" t="s">
        <v>54</v>
      </c>
      <c r="C38" s="14" t="s">
        <v>159</v>
      </c>
      <c r="D38" s="55">
        <v>2</v>
      </c>
      <c r="E38" s="55">
        <v>2</v>
      </c>
      <c r="F38" s="55">
        <v>3</v>
      </c>
      <c r="G38" s="55">
        <v>4</v>
      </c>
      <c r="H38" s="55">
        <v>2</v>
      </c>
      <c r="I38" s="55">
        <v>2</v>
      </c>
      <c r="J38" s="55">
        <v>2</v>
      </c>
      <c r="K38" s="55">
        <v>3</v>
      </c>
    </row>
    <row r="39" spans="2:11">
      <c r="B39" s="24" t="s">
        <v>54</v>
      </c>
      <c r="C39" s="14" t="s">
        <v>160</v>
      </c>
      <c r="D39" s="55">
        <v>2</v>
      </c>
      <c r="E39" s="55">
        <v>2</v>
      </c>
      <c r="F39" s="55">
        <v>3</v>
      </c>
      <c r="G39" s="55">
        <v>4</v>
      </c>
      <c r="H39" s="55">
        <v>2</v>
      </c>
      <c r="I39" s="55">
        <v>2</v>
      </c>
      <c r="J39" s="55">
        <v>2</v>
      </c>
      <c r="K39" s="55">
        <v>3</v>
      </c>
    </row>
    <row r="40" spans="2:11">
      <c r="B40" s="24" t="s">
        <v>54</v>
      </c>
      <c r="C40" s="14" t="s">
        <v>161</v>
      </c>
      <c r="D40" s="55">
        <v>2</v>
      </c>
      <c r="E40" s="55">
        <v>2</v>
      </c>
      <c r="F40" s="55">
        <v>3</v>
      </c>
      <c r="G40" s="55">
        <v>4</v>
      </c>
      <c r="H40" s="55">
        <v>2</v>
      </c>
      <c r="I40" s="55">
        <v>2</v>
      </c>
      <c r="J40" s="55">
        <v>2</v>
      </c>
      <c r="K40" s="55">
        <v>3</v>
      </c>
    </row>
    <row r="41" spans="2:11">
      <c r="B41" s="24" t="s">
        <v>54</v>
      </c>
      <c r="C41" s="14" t="s">
        <v>162</v>
      </c>
      <c r="D41" s="55">
        <v>2</v>
      </c>
      <c r="E41" s="55">
        <v>2</v>
      </c>
      <c r="F41" s="55">
        <v>3</v>
      </c>
      <c r="G41" s="55">
        <v>4</v>
      </c>
      <c r="H41" s="55">
        <v>2</v>
      </c>
      <c r="I41" s="55">
        <v>2</v>
      </c>
      <c r="J41" s="55">
        <v>2</v>
      </c>
      <c r="K41" s="55">
        <v>3</v>
      </c>
    </row>
    <row r="42" spans="2:11">
      <c r="B42" s="24" t="s">
        <v>54</v>
      </c>
      <c r="C42" s="14" t="s">
        <v>163</v>
      </c>
      <c r="D42" s="55">
        <v>2</v>
      </c>
      <c r="E42" s="55">
        <v>2</v>
      </c>
      <c r="F42" s="55">
        <v>3</v>
      </c>
      <c r="G42" s="55">
        <v>4</v>
      </c>
      <c r="H42" s="55">
        <v>2</v>
      </c>
      <c r="I42" s="55">
        <v>2</v>
      </c>
      <c r="J42" s="55">
        <v>2</v>
      </c>
      <c r="K42" s="55">
        <v>3</v>
      </c>
    </row>
    <row r="43" spans="2:11">
      <c r="B43" s="24" t="s">
        <v>54</v>
      </c>
      <c r="C43" s="14" t="s">
        <v>164</v>
      </c>
      <c r="D43" s="55">
        <v>2</v>
      </c>
      <c r="E43" s="55">
        <v>2</v>
      </c>
      <c r="F43" s="55">
        <v>3</v>
      </c>
      <c r="G43" s="55">
        <v>4</v>
      </c>
      <c r="H43" s="55">
        <v>2</v>
      </c>
      <c r="I43" s="55">
        <v>2</v>
      </c>
      <c r="J43" s="55">
        <v>2</v>
      </c>
      <c r="K43" s="55">
        <v>3</v>
      </c>
    </row>
    <row r="44" spans="2:11">
      <c r="B44" s="24" t="s">
        <v>54</v>
      </c>
      <c r="C44" s="14" t="s">
        <v>165</v>
      </c>
      <c r="D44" s="55">
        <v>2</v>
      </c>
      <c r="E44" s="55">
        <v>2</v>
      </c>
      <c r="F44" s="55">
        <v>3</v>
      </c>
      <c r="G44" s="55">
        <v>4</v>
      </c>
      <c r="H44" s="55">
        <v>2</v>
      </c>
      <c r="I44" s="55">
        <v>2</v>
      </c>
      <c r="J44" s="55">
        <v>2</v>
      </c>
      <c r="K44" s="55">
        <v>3</v>
      </c>
    </row>
    <row r="45" spans="2:11">
      <c r="B45" s="24" t="s">
        <v>54</v>
      </c>
      <c r="C45" s="14" t="s">
        <v>166</v>
      </c>
      <c r="D45" s="55">
        <v>2</v>
      </c>
      <c r="E45" s="55">
        <v>2</v>
      </c>
      <c r="F45" s="55">
        <v>3</v>
      </c>
      <c r="G45" s="55">
        <v>4</v>
      </c>
      <c r="H45" s="55">
        <v>2</v>
      </c>
      <c r="I45" s="55">
        <v>2</v>
      </c>
      <c r="J45" s="55">
        <v>2</v>
      </c>
      <c r="K45" s="55">
        <v>3</v>
      </c>
    </row>
    <row r="46" spans="2:11">
      <c r="B46" s="24" t="s">
        <v>54</v>
      </c>
      <c r="C46" s="14" t="s">
        <v>167</v>
      </c>
      <c r="D46" s="55">
        <v>2</v>
      </c>
      <c r="E46" s="55">
        <v>2</v>
      </c>
      <c r="F46" s="55">
        <v>3</v>
      </c>
      <c r="G46" s="55">
        <v>4</v>
      </c>
      <c r="H46" s="55">
        <v>2</v>
      </c>
      <c r="I46" s="55">
        <v>2</v>
      </c>
      <c r="J46" s="55">
        <v>2</v>
      </c>
      <c r="K46" s="55">
        <v>3</v>
      </c>
    </row>
    <row r="47" spans="2:11">
      <c r="B47" s="24" t="s">
        <v>54</v>
      </c>
      <c r="C47" s="14" t="s">
        <v>168</v>
      </c>
      <c r="D47" s="55">
        <v>2</v>
      </c>
      <c r="E47" s="55">
        <v>2</v>
      </c>
      <c r="F47" s="55">
        <v>3</v>
      </c>
      <c r="G47" s="55">
        <v>4</v>
      </c>
      <c r="H47" s="55">
        <v>2</v>
      </c>
      <c r="I47" s="55">
        <v>2</v>
      </c>
      <c r="J47" s="55">
        <v>2</v>
      </c>
      <c r="K47" s="55">
        <v>3</v>
      </c>
    </row>
    <row r="48" spans="2:11">
      <c r="B48" s="24" t="s">
        <v>54</v>
      </c>
      <c r="C48" s="11" t="s">
        <v>169</v>
      </c>
      <c r="D48" s="55">
        <v>2</v>
      </c>
      <c r="E48" s="55">
        <v>2</v>
      </c>
      <c r="F48" s="55">
        <v>3</v>
      </c>
      <c r="G48" s="55">
        <v>4</v>
      </c>
      <c r="H48" s="55">
        <v>2</v>
      </c>
      <c r="I48" s="55">
        <v>2</v>
      </c>
      <c r="J48" s="55">
        <v>2</v>
      </c>
      <c r="K48" s="55">
        <v>3</v>
      </c>
    </row>
    <row r="49" spans="2:11">
      <c r="B49" s="24" t="s">
        <v>54</v>
      </c>
      <c r="C49" s="11" t="s">
        <v>170</v>
      </c>
      <c r="D49" s="55">
        <v>2</v>
      </c>
      <c r="E49" s="55">
        <v>2</v>
      </c>
      <c r="F49" s="55">
        <v>3</v>
      </c>
      <c r="G49" s="55">
        <v>4</v>
      </c>
      <c r="H49" s="55">
        <v>2</v>
      </c>
      <c r="I49" s="55">
        <v>2</v>
      </c>
      <c r="J49" s="55">
        <v>2</v>
      </c>
      <c r="K49" s="55">
        <v>3</v>
      </c>
    </row>
    <row r="50" spans="2:11">
      <c r="B50" s="24" t="s">
        <v>54</v>
      </c>
      <c r="C50" s="11" t="s">
        <v>171</v>
      </c>
      <c r="D50" s="55">
        <v>2</v>
      </c>
      <c r="E50" s="55">
        <v>2</v>
      </c>
      <c r="F50" s="55">
        <v>3</v>
      </c>
      <c r="G50" s="55">
        <v>4</v>
      </c>
      <c r="H50" s="55">
        <v>2</v>
      </c>
      <c r="I50" s="55">
        <v>2</v>
      </c>
      <c r="J50" s="55">
        <v>2</v>
      </c>
      <c r="K50" s="55">
        <v>3</v>
      </c>
    </row>
    <row r="51" spans="2:11">
      <c r="B51" s="24" t="s">
        <v>54</v>
      </c>
      <c r="C51" s="11" t="s">
        <v>172</v>
      </c>
      <c r="D51" s="55">
        <v>2</v>
      </c>
      <c r="E51" s="55">
        <v>2</v>
      </c>
      <c r="F51" s="55">
        <v>3</v>
      </c>
      <c r="G51" s="55">
        <v>4</v>
      </c>
      <c r="H51" s="55">
        <v>2</v>
      </c>
      <c r="I51" s="55">
        <v>2</v>
      </c>
      <c r="J51" s="55">
        <v>2</v>
      </c>
      <c r="K51" s="55">
        <v>3</v>
      </c>
    </row>
    <row r="52" spans="2:11">
      <c r="B52" s="24" t="s">
        <v>54</v>
      </c>
      <c r="C52" s="11" t="s">
        <v>46</v>
      </c>
      <c r="D52" s="55">
        <v>2</v>
      </c>
      <c r="E52" s="55">
        <v>2</v>
      </c>
      <c r="F52" s="55">
        <v>3</v>
      </c>
      <c r="G52" s="55">
        <v>4</v>
      </c>
      <c r="H52" s="55">
        <v>2</v>
      </c>
      <c r="I52" s="55">
        <v>2</v>
      </c>
      <c r="J52" s="55">
        <v>2</v>
      </c>
      <c r="K52" s="55">
        <v>3</v>
      </c>
    </row>
    <row r="53" spans="2:11">
      <c r="B53" s="73" t="s">
        <v>55</v>
      </c>
      <c r="C53" s="12" t="s">
        <v>173</v>
      </c>
      <c r="D53" s="55">
        <v>2</v>
      </c>
      <c r="E53" s="55">
        <v>2</v>
      </c>
      <c r="F53" s="55">
        <v>3</v>
      </c>
      <c r="G53" s="55">
        <v>4</v>
      </c>
      <c r="H53" s="55">
        <v>2</v>
      </c>
      <c r="I53" s="55">
        <v>2</v>
      </c>
      <c r="J53" s="55">
        <v>2</v>
      </c>
      <c r="K53" s="55">
        <v>3</v>
      </c>
    </row>
    <row r="54" spans="2:11">
      <c r="B54" s="73" t="s">
        <v>55</v>
      </c>
      <c r="C54" s="12" t="s">
        <v>174</v>
      </c>
      <c r="D54" s="55">
        <v>2</v>
      </c>
      <c r="E54" s="55">
        <v>2</v>
      </c>
      <c r="F54" s="55">
        <v>3</v>
      </c>
      <c r="G54" s="55">
        <v>4</v>
      </c>
      <c r="H54" s="55">
        <v>2</v>
      </c>
      <c r="I54" s="55">
        <v>2</v>
      </c>
      <c r="J54" s="55">
        <v>2</v>
      </c>
      <c r="K54" s="55">
        <v>3</v>
      </c>
    </row>
    <row r="55" spans="2:11">
      <c r="B55" s="73" t="s">
        <v>55</v>
      </c>
      <c r="C55" s="12" t="s">
        <v>37</v>
      </c>
      <c r="D55" s="55">
        <v>2</v>
      </c>
      <c r="E55" s="55">
        <v>2</v>
      </c>
      <c r="F55" s="55">
        <v>3</v>
      </c>
      <c r="G55" s="55">
        <v>4</v>
      </c>
      <c r="H55" s="55">
        <v>2</v>
      </c>
      <c r="I55" s="55">
        <v>2</v>
      </c>
      <c r="J55" s="55">
        <v>2</v>
      </c>
      <c r="K55" s="55">
        <v>3</v>
      </c>
    </row>
    <row r="56" spans="2:11">
      <c r="B56" s="73" t="s">
        <v>55</v>
      </c>
      <c r="C56" s="12" t="s">
        <v>175</v>
      </c>
      <c r="D56" s="55">
        <v>2</v>
      </c>
      <c r="E56" s="55">
        <v>2</v>
      </c>
      <c r="F56" s="55">
        <v>3</v>
      </c>
      <c r="G56" s="55">
        <v>4</v>
      </c>
      <c r="H56" s="55">
        <v>2</v>
      </c>
      <c r="I56" s="55">
        <v>2</v>
      </c>
      <c r="J56" s="55">
        <v>2</v>
      </c>
      <c r="K56" s="55">
        <v>3</v>
      </c>
    </row>
    <row r="57" spans="2:11">
      <c r="B57" s="73" t="s">
        <v>55</v>
      </c>
      <c r="C57" s="12" t="s">
        <v>176</v>
      </c>
      <c r="D57" s="55">
        <v>2</v>
      </c>
      <c r="E57" s="55">
        <v>2</v>
      </c>
      <c r="F57" s="55">
        <v>3</v>
      </c>
      <c r="G57" s="55">
        <v>4</v>
      </c>
      <c r="H57" s="55">
        <v>2</v>
      </c>
      <c r="I57" s="55">
        <v>2</v>
      </c>
      <c r="J57" s="55">
        <v>2</v>
      </c>
      <c r="K57" s="55">
        <v>3</v>
      </c>
    </row>
    <row r="58" spans="2:11">
      <c r="B58" s="73" t="s">
        <v>55</v>
      </c>
      <c r="C58" s="12" t="s">
        <v>177</v>
      </c>
      <c r="D58" s="55">
        <v>2</v>
      </c>
      <c r="E58" s="55">
        <v>2</v>
      </c>
      <c r="F58" s="55">
        <v>3</v>
      </c>
      <c r="G58" s="55">
        <v>4</v>
      </c>
      <c r="H58" s="55">
        <v>2</v>
      </c>
      <c r="I58" s="55">
        <v>2</v>
      </c>
      <c r="J58" s="55">
        <v>2</v>
      </c>
      <c r="K58" s="55">
        <v>3</v>
      </c>
    </row>
    <row r="59" spans="2:11">
      <c r="B59" s="73" t="s">
        <v>55</v>
      </c>
      <c r="C59" s="12" t="s">
        <v>43</v>
      </c>
      <c r="D59" s="55">
        <v>2</v>
      </c>
      <c r="E59" s="55">
        <v>2</v>
      </c>
      <c r="F59" s="55">
        <v>3</v>
      </c>
      <c r="G59" s="55">
        <v>4</v>
      </c>
      <c r="H59" s="55">
        <v>2</v>
      </c>
      <c r="I59" s="55">
        <v>2</v>
      </c>
      <c r="J59" s="55">
        <v>2</v>
      </c>
      <c r="K59" s="55">
        <v>3</v>
      </c>
    </row>
    <row r="60" spans="2:11">
      <c r="B60" s="73" t="s">
        <v>55</v>
      </c>
      <c r="C60" s="12" t="s">
        <v>39</v>
      </c>
      <c r="D60" s="55">
        <v>2</v>
      </c>
      <c r="E60" s="55">
        <v>2</v>
      </c>
      <c r="F60" s="55">
        <v>3</v>
      </c>
      <c r="G60" s="55">
        <v>4</v>
      </c>
      <c r="H60" s="55">
        <v>2</v>
      </c>
      <c r="I60" s="55">
        <v>2</v>
      </c>
      <c r="J60" s="55">
        <v>2</v>
      </c>
      <c r="K60" s="55">
        <v>3</v>
      </c>
    </row>
    <row r="61" spans="2:11">
      <c r="B61" s="73" t="s">
        <v>55</v>
      </c>
      <c r="C61" s="12" t="s">
        <v>178</v>
      </c>
      <c r="D61" s="55">
        <v>2</v>
      </c>
      <c r="E61" s="55">
        <v>2</v>
      </c>
      <c r="F61" s="55">
        <v>3</v>
      </c>
      <c r="G61" s="55">
        <v>4</v>
      </c>
      <c r="H61" s="55">
        <v>2</v>
      </c>
      <c r="I61" s="55">
        <v>2</v>
      </c>
      <c r="J61" s="55">
        <v>2</v>
      </c>
      <c r="K61" s="55">
        <v>3</v>
      </c>
    </row>
    <row r="62" spans="2:11">
      <c r="B62" s="73" t="s">
        <v>55</v>
      </c>
      <c r="C62" s="12" t="s">
        <v>179</v>
      </c>
      <c r="D62" s="55">
        <v>2</v>
      </c>
      <c r="E62" s="55">
        <v>2</v>
      </c>
      <c r="F62" s="55">
        <v>3</v>
      </c>
      <c r="G62" s="55">
        <v>4</v>
      </c>
      <c r="H62" s="55">
        <v>2</v>
      </c>
      <c r="I62" s="55">
        <v>2</v>
      </c>
      <c r="J62" s="55">
        <v>2</v>
      </c>
      <c r="K62" s="55">
        <v>3</v>
      </c>
    </row>
    <row r="63" spans="2:11">
      <c r="B63" s="73" t="s">
        <v>55</v>
      </c>
      <c r="C63" s="12" t="s">
        <v>180</v>
      </c>
      <c r="D63" s="55">
        <v>2</v>
      </c>
      <c r="E63" s="55">
        <v>2</v>
      </c>
      <c r="F63" s="55">
        <v>3</v>
      </c>
      <c r="G63" s="55">
        <v>4</v>
      </c>
      <c r="H63" s="55">
        <v>2</v>
      </c>
      <c r="I63" s="55">
        <v>2</v>
      </c>
      <c r="J63" s="55">
        <v>2</v>
      </c>
      <c r="K63" s="55">
        <v>3</v>
      </c>
    </row>
    <row r="64" spans="2:11">
      <c r="B64" s="73" t="s">
        <v>55</v>
      </c>
      <c r="C64" s="12" t="s">
        <v>181</v>
      </c>
      <c r="D64" s="55">
        <v>2</v>
      </c>
      <c r="E64" s="55">
        <v>2</v>
      </c>
      <c r="F64" s="55">
        <v>3</v>
      </c>
      <c r="G64" s="55">
        <v>4</v>
      </c>
      <c r="H64" s="55">
        <v>2</v>
      </c>
      <c r="I64" s="55">
        <v>2</v>
      </c>
      <c r="J64" s="55">
        <v>2</v>
      </c>
      <c r="K64" s="55">
        <v>3</v>
      </c>
    </row>
    <row r="65" spans="2:13">
      <c r="B65" s="73" t="s">
        <v>55</v>
      </c>
      <c r="C65" s="12" t="s">
        <v>182</v>
      </c>
      <c r="D65" s="55">
        <v>2</v>
      </c>
      <c r="E65" s="55">
        <v>2</v>
      </c>
      <c r="F65" s="55">
        <v>3</v>
      </c>
      <c r="G65" s="55">
        <v>4</v>
      </c>
      <c r="H65" s="55">
        <v>2</v>
      </c>
      <c r="I65" s="55">
        <v>2</v>
      </c>
      <c r="J65" s="55">
        <v>2</v>
      </c>
      <c r="K65" s="55">
        <v>3</v>
      </c>
    </row>
    <row r="66" spans="2:13">
      <c r="B66" s="24" t="s">
        <v>56</v>
      </c>
      <c r="C66" s="11" t="s">
        <v>183</v>
      </c>
      <c r="D66" s="55">
        <v>2</v>
      </c>
      <c r="E66" s="55">
        <v>2</v>
      </c>
      <c r="F66" s="55">
        <v>3</v>
      </c>
      <c r="G66" s="55">
        <v>4</v>
      </c>
      <c r="H66" s="55">
        <v>2</v>
      </c>
      <c r="I66" s="55">
        <v>2</v>
      </c>
      <c r="J66" s="55">
        <v>2</v>
      </c>
      <c r="K66" s="55">
        <v>3</v>
      </c>
    </row>
    <row r="67" spans="2:13">
      <c r="B67" s="24" t="s">
        <v>56</v>
      </c>
      <c r="C67" s="11" t="s">
        <v>184</v>
      </c>
      <c r="D67" s="55">
        <v>2</v>
      </c>
      <c r="E67" s="55">
        <v>2</v>
      </c>
      <c r="F67" s="55">
        <v>3</v>
      </c>
      <c r="G67" s="55">
        <v>4</v>
      </c>
      <c r="H67" s="55">
        <v>2</v>
      </c>
      <c r="I67" s="55">
        <v>2</v>
      </c>
      <c r="J67" s="55">
        <v>2</v>
      </c>
      <c r="K67" s="55">
        <v>2</v>
      </c>
    </row>
    <row r="68" spans="2:13">
      <c r="B68" s="24" t="s">
        <v>56</v>
      </c>
      <c r="C68" s="11" t="s">
        <v>185</v>
      </c>
      <c r="D68" s="55">
        <v>2</v>
      </c>
      <c r="E68" s="55">
        <v>2</v>
      </c>
      <c r="F68" s="55">
        <v>3</v>
      </c>
      <c r="G68" s="55">
        <v>4</v>
      </c>
      <c r="H68" s="55">
        <v>2</v>
      </c>
      <c r="I68" s="55">
        <v>2</v>
      </c>
      <c r="J68" s="55">
        <v>2</v>
      </c>
      <c r="K68" s="55">
        <v>3</v>
      </c>
    </row>
    <row r="69" spans="2:13">
      <c r="B69" s="24" t="s">
        <v>56</v>
      </c>
      <c r="C69" s="11" t="s">
        <v>186</v>
      </c>
      <c r="D69" s="55">
        <v>2</v>
      </c>
      <c r="E69" s="55">
        <v>2</v>
      </c>
      <c r="F69" s="55">
        <v>3</v>
      </c>
      <c r="G69" s="55">
        <v>4</v>
      </c>
      <c r="H69" s="55">
        <v>2</v>
      </c>
      <c r="I69" s="55">
        <v>2</v>
      </c>
      <c r="J69" s="55">
        <v>2</v>
      </c>
      <c r="K69" s="55">
        <v>3</v>
      </c>
    </row>
    <row r="70" spans="2:13">
      <c r="B70" s="24" t="s">
        <v>56</v>
      </c>
      <c r="C70" s="11" t="s">
        <v>35</v>
      </c>
      <c r="D70" s="55">
        <v>2</v>
      </c>
      <c r="E70" s="55">
        <v>2</v>
      </c>
      <c r="F70" s="55">
        <v>3</v>
      </c>
      <c r="G70" s="55">
        <v>4</v>
      </c>
      <c r="H70" s="55">
        <v>2</v>
      </c>
      <c r="I70" s="55">
        <v>2</v>
      </c>
      <c r="J70" s="55">
        <v>2</v>
      </c>
      <c r="K70" s="55">
        <v>3</v>
      </c>
    </row>
    <row r="71" spans="2:13">
      <c r="B71" s="24" t="s">
        <v>56</v>
      </c>
      <c r="C71" s="11" t="s">
        <v>33</v>
      </c>
      <c r="D71" s="55">
        <v>2</v>
      </c>
      <c r="E71" s="55">
        <v>2</v>
      </c>
      <c r="F71" s="55">
        <v>3</v>
      </c>
      <c r="G71" s="55">
        <v>4</v>
      </c>
      <c r="H71" s="55">
        <v>2</v>
      </c>
      <c r="I71" s="55">
        <v>2</v>
      </c>
      <c r="J71" s="55">
        <v>2</v>
      </c>
      <c r="K71" s="55">
        <v>3</v>
      </c>
    </row>
    <row r="72" spans="2:13">
      <c r="B72" s="24" t="s">
        <v>56</v>
      </c>
      <c r="C72" s="11" t="s">
        <v>38</v>
      </c>
      <c r="D72" s="55">
        <v>2</v>
      </c>
      <c r="E72" s="55">
        <v>2</v>
      </c>
      <c r="F72" s="55">
        <v>3</v>
      </c>
      <c r="G72" s="55">
        <v>4</v>
      </c>
      <c r="H72" s="55">
        <v>2</v>
      </c>
      <c r="I72" s="55">
        <v>2</v>
      </c>
      <c r="J72" s="55">
        <v>2</v>
      </c>
      <c r="K72" s="55">
        <v>3</v>
      </c>
    </row>
    <row r="73" spans="2:13">
      <c r="B73" s="24" t="s">
        <v>56</v>
      </c>
      <c r="C73" s="11" t="s">
        <v>187</v>
      </c>
      <c r="D73" s="55">
        <v>2</v>
      </c>
      <c r="E73" s="55">
        <v>2</v>
      </c>
      <c r="F73" s="55">
        <v>3</v>
      </c>
      <c r="G73" s="55">
        <v>4</v>
      </c>
      <c r="H73" s="55">
        <v>2</v>
      </c>
      <c r="I73" s="55">
        <v>2</v>
      </c>
      <c r="J73" s="55">
        <v>2</v>
      </c>
      <c r="K73" s="55">
        <v>3</v>
      </c>
    </row>
    <row r="74" spans="2:13">
      <c r="B74" s="24" t="s">
        <v>56</v>
      </c>
      <c r="C74" s="11" t="s">
        <v>188</v>
      </c>
      <c r="D74" s="55">
        <v>2</v>
      </c>
      <c r="E74" s="55">
        <v>2</v>
      </c>
      <c r="F74" s="55">
        <v>3</v>
      </c>
      <c r="G74" s="55">
        <v>4</v>
      </c>
      <c r="H74" s="55">
        <v>2</v>
      </c>
      <c r="I74" s="55">
        <v>2</v>
      </c>
      <c r="J74" s="55">
        <v>2</v>
      </c>
      <c r="K74" s="55">
        <v>3</v>
      </c>
    </row>
    <row r="75" spans="2:13">
      <c r="B75" s="24" t="s">
        <v>56</v>
      </c>
      <c r="C75" s="11" t="s">
        <v>189</v>
      </c>
      <c r="D75" s="55">
        <v>2</v>
      </c>
      <c r="E75" s="55">
        <v>2</v>
      </c>
      <c r="F75" s="55">
        <v>3</v>
      </c>
      <c r="G75" s="55">
        <v>4</v>
      </c>
      <c r="H75" s="55">
        <v>2</v>
      </c>
      <c r="I75" s="55">
        <v>2</v>
      </c>
      <c r="J75" s="55">
        <v>2</v>
      </c>
      <c r="K75" s="55">
        <v>3</v>
      </c>
    </row>
    <row r="76" spans="2:13">
      <c r="B76" s="24" t="s">
        <v>56</v>
      </c>
      <c r="C76" s="11" t="s">
        <v>190</v>
      </c>
      <c r="D76" s="55">
        <v>2</v>
      </c>
      <c r="E76" s="55">
        <v>2</v>
      </c>
      <c r="F76" s="55">
        <v>3</v>
      </c>
      <c r="G76" s="55">
        <v>4</v>
      </c>
      <c r="H76" s="55">
        <v>2</v>
      </c>
      <c r="I76" s="55">
        <v>2</v>
      </c>
      <c r="J76" s="55">
        <v>2</v>
      </c>
      <c r="K76" s="55">
        <v>3</v>
      </c>
    </row>
    <row r="77" spans="2:13">
      <c r="B77" s="24" t="s">
        <v>56</v>
      </c>
      <c r="C77" s="11" t="s">
        <v>191</v>
      </c>
      <c r="D77" s="55">
        <v>2</v>
      </c>
      <c r="E77" s="55">
        <v>2</v>
      </c>
      <c r="F77" s="55">
        <v>3</v>
      </c>
      <c r="G77" s="55">
        <v>4</v>
      </c>
      <c r="H77" s="55">
        <v>2</v>
      </c>
      <c r="I77" s="55">
        <v>2</v>
      </c>
      <c r="J77" s="55">
        <v>2</v>
      </c>
      <c r="K77" s="55">
        <v>3</v>
      </c>
    </row>
    <row r="78" spans="2:13">
      <c r="B78" s="73" t="s">
        <v>57</v>
      </c>
      <c r="C78" s="12" t="s">
        <v>192</v>
      </c>
      <c r="D78" s="55">
        <v>2</v>
      </c>
      <c r="E78" s="55">
        <v>2</v>
      </c>
      <c r="F78" s="55">
        <v>3</v>
      </c>
      <c r="G78" s="55">
        <v>4</v>
      </c>
      <c r="H78" s="55">
        <v>2</v>
      </c>
      <c r="I78" s="55">
        <v>2</v>
      </c>
      <c r="J78" s="55">
        <v>2</v>
      </c>
      <c r="K78" s="55">
        <v>3</v>
      </c>
    </row>
    <row r="79" spans="2:13">
      <c r="B79" s="73" t="s">
        <v>57</v>
      </c>
      <c r="C79" s="12" t="s">
        <v>45</v>
      </c>
      <c r="D79" s="55">
        <v>2</v>
      </c>
      <c r="E79" s="55">
        <v>2</v>
      </c>
      <c r="F79" s="55">
        <v>3</v>
      </c>
      <c r="G79" s="55">
        <v>4</v>
      </c>
      <c r="H79" s="55">
        <v>2</v>
      </c>
      <c r="I79" s="55">
        <v>2</v>
      </c>
      <c r="J79" s="55">
        <v>2</v>
      </c>
      <c r="K79" s="55">
        <v>3</v>
      </c>
    </row>
    <row r="80" spans="2:13">
      <c r="B80" s="73" t="s">
        <v>57</v>
      </c>
      <c r="C80" s="12" t="s">
        <v>193</v>
      </c>
      <c r="D80" s="55">
        <v>2</v>
      </c>
      <c r="E80" s="55">
        <v>2</v>
      </c>
      <c r="F80" s="55">
        <v>3</v>
      </c>
      <c r="G80" s="55">
        <v>4</v>
      </c>
      <c r="H80" s="55">
        <v>2</v>
      </c>
      <c r="I80" s="55">
        <v>2</v>
      </c>
      <c r="J80" s="55">
        <v>2</v>
      </c>
      <c r="K80" s="55">
        <v>3</v>
      </c>
      <c r="M80" s="40"/>
    </row>
    <row r="81" spans="2:11">
      <c r="B81" s="73" t="s">
        <v>57</v>
      </c>
      <c r="C81" s="12" t="s">
        <v>194</v>
      </c>
      <c r="D81" s="55">
        <v>2</v>
      </c>
      <c r="E81" s="55">
        <v>2</v>
      </c>
      <c r="F81" s="55">
        <v>3</v>
      </c>
      <c r="G81" s="55">
        <v>4</v>
      </c>
      <c r="H81" s="55">
        <v>2</v>
      </c>
      <c r="I81" s="55">
        <v>2</v>
      </c>
      <c r="J81" s="55">
        <v>2</v>
      </c>
      <c r="K81" s="55">
        <v>3</v>
      </c>
    </row>
    <row r="82" spans="2:11">
      <c r="B82" s="24" t="s">
        <v>58</v>
      </c>
      <c r="C82" s="11" t="s">
        <v>195</v>
      </c>
      <c r="D82" s="55">
        <v>2</v>
      </c>
      <c r="E82" s="55">
        <v>2</v>
      </c>
      <c r="F82" s="55">
        <v>3</v>
      </c>
      <c r="G82" s="55">
        <v>4</v>
      </c>
      <c r="H82" s="55">
        <v>2</v>
      </c>
      <c r="I82" s="55">
        <v>2</v>
      </c>
      <c r="J82" s="55">
        <v>2</v>
      </c>
      <c r="K82" s="55">
        <v>3</v>
      </c>
    </row>
    <row r="83" spans="2:11">
      <c r="B83" s="24" t="s">
        <v>58</v>
      </c>
      <c r="C83" s="11" t="s">
        <v>44</v>
      </c>
      <c r="D83" s="55">
        <v>2</v>
      </c>
      <c r="E83" s="55">
        <v>2</v>
      </c>
      <c r="F83" s="55">
        <v>3</v>
      </c>
      <c r="G83" s="55">
        <v>4</v>
      </c>
      <c r="H83" s="55">
        <v>2</v>
      </c>
      <c r="I83" s="55">
        <v>2</v>
      </c>
      <c r="J83" s="55">
        <v>2</v>
      </c>
      <c r="K83" s="55">
        <v>3</v>
      </c>
    </row>
    <row r="84" spans="2:11">
      <c r="B84" s="24" t="s">
        <v>58</v>
      </c>
      <c r="C84" s="11" t="s">
        <v>196</v>
      </c>
      <c r="D84" s="55">
        <v>2</v>
      </c>
      <c r="E84" s="55">
        <v>2</v>
      </c>
      <c r="F84" s="55">
        <v>3</v>
      </c>
      <c r="G84" s="55">
        <v>4</v>
      </c>
      <c r="H84" s="55">
        <v>2</v>
      </c>
      <c r="I84" s="55">
        <v>2</v>
      </c>
      <c r="J84" s="55">
        <v>2</v>
      </c>
      <c r="K84" s="55">
        <v>3</v>
      </c>
    </row>
    <row r="85" spans="2:11">
      <c r="B85" s="24" t="s">
        <v>58</v>
      </c>
      <c r="C85" s="11" t="s">
        <v>197</v>
      </c>
      <c r="D85" s="55">
        <v>2</v>
      </c>
      <c r="E85" s="55">
        <v>2</v>
      </c>
      <c r="F85" s="55">
        <v>3</v>
      </c>
      <c r="G85" s="55">
        <v>4</v>
      </c>
      <c r="H85" s="55">
        <v>2</v>
      </c>
      <c r="I85" s="55">
        <v>2</v>
      </c>
      <c r="J85" s="55">
        <v>2</v>
      </c>
      <c r="K85" s="55">
        <v>3</v>
      </c>
    </row>
    <row r="86" spans="2:11">
      <c r="B86" s="24" t="s">
        <v>58</v>
      </c>
      <c r="C86" s="11" t="s">
        <v>198</v>
      </c>
      <c r="D86" s="55">
        <v>2</v>
      </c>
      <c r="E86" s="55">
        <v>2</v>
      </c>
      <c r="F86" s="55">
        <v>3</v>
      </c>
      <c r="G86" s="55">
        <v>4</v>
      </c>
      <c r="H86" s="55">
        <v>2</v>
      </c>
      <c r="I86" s="55">
        <v>2</v>
      </c>
      <c r="J86" s="55">
        <v>2</v>
      </c>
      <c r="K86" s="55">
        <v>3</v>
      </c>
    </row>
    <row r="87" spans="2:11">
      <c r="B87" s="13" t="s">
        <v>59</v>
      </c>
      <c r="C87" s="13" t="s">
        <v>199</v>
      </c>
      <c r="D87" s="55">
        <v>2</v>
      </c>
      <c r="E87" s="55">
        <v>2</v>
      </c>
      <c r="F87" s="55">
        <v>3</v>
      </c>
      <c r="G87" s="55">
        <v>4</v>
      </c>
      <c r="H87" s="55">
        <v>2</v>
      </c>
      <c r="I87" s="55">
        <v>2</v>
      </c>
      <c r="J87" s="55">
        <v>2</v>
      </c>
      <c r="K87" s="55">
        <v>3</v>
      </c>
    </row>
    <row r="88" spans="2:11">
      <c r="B88" s="13" t="s">
        <v>59</v>
      </c>
      <c r="C88" s="13" t="s">
        <v>200</v>
      </c>
      <c r="D88" s="55">
        <v>2</v>
      </c>
      <c r="E88" s="55">
        <v>2</v>
      </c>
      <c r="F88" s="55">
        <v>3</v>
      </c>
      <c r="G88" s="55">
        <v>4</v>
      </c>
      <c r="H88" s="55">
        <v>2</v>
      </c>
      <c r="I88" s="55">
        <v>2</v>
      </c>
      <c r="J88" s="55">
        <v>2</v>
      </c>
      <c r="K88" s="55">
        <v>3</v>
      </c>
    </row>
    <row r="89" spans="2:11">
      <c r="B89" s="13" t="s">
        <v>59</v>
      </c>
      <c r="C89" s="13" t="s">
        <v>47</v>
      </c>
      <c r="D89" s="55">
        <v>2</v>
      </c>
      <c r="E89" s="55">
        <v>2</v>
      </c>
      <c r="F89" s="55">
        <v>3</v>
      </c>
      <c r="G89" s="55">
        <v>4</v>
      </c>
      <c r="H89" s="55">
        <v>2</v>
      </c>
      <c r="I89" s="55">
        <v>2</v>
      </c>
      <c r="J89" s="55">
        <v>2</v>
      </c>
      <c r="K89" s="55">
        <v>3</v>
      </c>
    </row>
    <row r="90" spans="2:11">
      <c r="B90" s="13" t="s">
        <v>59</v>
      </c>
      <c r="C90" s="13" t="s">
        <v>201</v>
      </c>
      <c r="D90" s="55">
        <v>2</v>
      </c>
      <c r="E90" s="55">
        <v>2</v>
      </c>
      <c r="F90" s="55">
        <v>3</v>
      </c>
      <c r="G90" s="55">
        <v>4</v>
      </c>
      <c r="H90" s="55">
        <v>2</v>
      </c>
      <c r="I90" s="55">
        <v>2</v>
      </c>
      <c r="J90" s="55">
        <v>2</v>
      </c>
      <c r="K90" s="55">
        <v>3</v>
      </c>
    </row>
    <row r="91" spans="2:11">
      <c r="B91" s="13" t="s">
        <v>59</v>
      </c>
      <c r="C91" s="13" t="s">
        <v>202</v>
      </c>
      <c r="D91" s="55">
        <v>2</v>
      </c>
      <c r="E91" s="55">
        <v>2</v>
      </c>
      <c r="F91" s="55">
        <v>3</v>
      </c>
      <c r="G91" s="55">
        <v>4</v>
      </c>
      <c r="H91" s="55">
        <v>2</v>
      </c>
      <c r="I91" s="55">
        <v>2</v>
      </c>
      <c r="J91" s="55">
        <v>2</v>
      </c>
      <c r="K91" s="55">
        <v>3</v>
      </c>
    </row>
    <row r="92" spans="2:11">
      <c r="B92" s="13" t="s">
        <v>59</v>
      </c>
      <c r="C92" s="13" t="s">
        <v>203</v>
      </c>
      <c r="D92" s="55">
        <v>2</v>
      </c>
      <c r="E92" s="55">
        <v>2</v>
      </c>
      <c r="F92" s="55">
        <v>3</v>
      </c>
      <c r="G92" s="55">
        <v>4</v>
      </c>
      <c r="H92" s="55">
        <v>2</v>
      </c>
      <c r="I92" s="55">
        <v>2</v>
      </c>
      <c r="J92" s="55">
        <v>2</v>
      </c>
      <c r="K92" s="55">
        <v>3</v>
      </c>
    </row>
    <row r="93" spans="2:11">
      <c r="B93" s="13"/>
      <c r="C93" s="13"/>
      <c r="D93" s="55"/>
      <c r="E93" s="55"/>
      <c r="F93" s="55"/>
      <c r="G93" s="55"/>
      <c r="H93" s="55"/>
      <c r="I93" s="55"/>
      <c r="J93" s="55"/>
      <c r="K93" s="55"/>
    </row>
    <row r="94" spans="2:11">
      <c r="B94" s="13"/>
      <c r="C94" s="13"/>
      <c r="D94" s="55"/>
      <c r="E94" s="55"/>
      <c r="F94" s="55"/>
      <c r="G94" s="55"/>
      <c r="H94" s="55"/>
      <c r="I94" s="55"/>
      <c r="J94" s="55"/>
      <c r="K94" s="55"/>
    </row>
    <row r="95" spans="2:11">
      <c r="B95" s="13"/>
      <c r="C95" s="13"/>
      <c r="D95" s="55"/>
      <c r="E95" s="55"/>
      <c r="F95" s="55"/>
      <c r="G95" s="55"/>
      <c r="H95" s="55"/>
      <c r="I95" s="55"/>
      <c r="J95" s="55"/>
      <c r="K95" s="55"/>
    </row>
    <row r="96" spans="2:11">
      <c r="B96" s="13"/>
      <c r="C96" s="13"/>
      <c r="D96" s="55"/>
      <c r="E96" s="55"/>
      <c r="F96" s="55"/>
      <c r="G96" s="55"/>
      <c r="H96" s="55"/>
      <c r="I96" s="55"/>
      <c r="J96" s="55"/>
      <c r="K96" s="55"/>
    </row>
    <row r="103" spans="3:11">
      <c r="D103" s="190" t="s">
        <v>109</v>
      </c>
      <c r="E103" s="190"/>
      <c r="F103" s="190"/>
      <c r="G103" s="190"/>
      <c r="H103" s="190" t="s">
        <v>110</v>
      </c>
      <c r="I103" s="190"/>
      <c r="J103" s="190"/>
      <c r="K103" s="190"/>
    </row>
    <row r="104" spans="3:11" ht="75">
      <c r="C104" s="72" t="s">
        <v>116</v>
      </c>
      <c r="D104" s="25" t="s">
        <v>112</v>
      </c>
      <c r="E104" s="25" t="s">
        <v>113</v>
      </c>
      <c r="F104" s="25" t="s">
        <v>114</v>
      </c>
      <c r="G104" s="25" t="s">
        <v>115</v>
      </c>
      <c r="H104" s="25" t="s">
        <v>112</v>
      </c>
      <c r="I104" s="25" t="s">
        <v>113</v>
      </c>
      <c r="J104" s="25" t="s">
        <v>114</v>
      </c>
      <c r="K104" s="25" t="s">
        <v>115</v>
      </c>
    </row>
    <row r="105" spans="3:11">
      <c r="C105" s="68" t="s">
        <v>63</v>
      </c>
      <c r="D105" s="55">
        <v>4</v>
      </c>
      <c r="E105" s="55">
        <v>4</v>
      </c>
      <c r="F105" s="55">
        <v>4</v>
      </c>
      <c r="G105" s="55">
        <v>4</v>
      </c>
      <c r="H105" s="55">
        <v>3</v>
      </c>
      <c r="I105" s="55">
        <v>3</v>
      </c>
      <c r="J105" s="55">
        <v>3</v>
      </c>
      <c r="K105" s="55">
        <v>3</v>
      </c>
    </row>
    <row r="106" spans="3:11">
      <c r="C106" s="68" t="s">
        <v>64</v>
      </c>
      <c r="D106" s="55">
        <v>3</v>
      </c>
      <c r="E106" s="55">
        <v>3</v>
      </c>
      <c r="F106" s="55">
        <v>3</v>
      </c>
      <c r="G106" s="55">
        <v>4</v>
      </c>
      <c r="H106" s="55">
        <v>2</v>
      </c>
      <c r="I106" s="55">
        <v>2</v>
      </c>
      <c r="J106" s="55">
        <v>2</v>
      </c>
      <c r="K106" s="55">
        <v>3</v>
      </c>
    </row>
    <row r="107" spans="3:11">
      <c r="C107" s="69" t="s">
        <v>65</v>
      </c>
      <c r="D107" s="55">
        <v>4</v>
      </c>
      <c r="E107" s="55">
        <v>4</v>
      </c>
      <c r="F107" s="55">
        <v>4</v>
      </c>
      <c r="G107" s="55">
        <v>4</v>
      </c>
      <c r="H107" s="55">
        <v>3</v>
      </c>
      <c r="I107" s="55">
        <v>3</v>
      </c>
      <c r="J107" s="55">
        <v>3</v>
      </c>
      <c r="K107" s="55">
        <v>3</v>
      </c>
    </row>
    <row r="108" spans="3:11">
      <c r="C108" s="70" t="s">
        <v>66</v>
      </c>
      <c r="D108" s="55">
        <v>3</v>
      </c>
      <c r="E108" s="55">
        <v>3</v>
      </c>
      <c r="F108" s="55">
        <v>4</v>
      </c>
      <c r="G108" s="55">
        <v>4</v>
      </c>
      <c r="H108" s="55">
        <v>2</v>
      </c>
      <c r="I108" s="55">
        <v>2</v>
      </c>
      <c r="J108" s="55">
        <v>3</v>
      </c>
      <c r="K108" s="55">
        <v>3</v>
      </c>
    </row>
    <row r="109" spans="3:11">
      <c r="C109" s="71" t="s">
        <v>67</v>
      </c>
      <c r="D109" s="55">
        <v>3</v>
      </c>
      <c r="E109" s="55">
        <v>3</v>
      </c>
      <c r="F109" s="55">
        <v>4</v>
      </c>
      <c r="G109" s="55">
        <v>4</v>
      </c>
      <c r="H109" s="55">
        <v>2</v>
      </c>
      <c r="I109" s="55">
        <v>2</v>
      </c>
      <c r="J109" s="55">
        <v>3</v>
      </c>
      <c r="K109" s="55">
        <v>3</v>
      </c>
    </row>
    <row r="116" spans="1:3" hidden="1">
      <c r="B116" s="77" t="s">
        <v>204</v>
      </c>
      <c r="C116" s="77" t="s">
        <v>205</v>
      </c>
    </row>
    <row r="117" spans="1:3" hidden="1">
      <c r="B117" s="16"/>
      <c r="C117" s="16"/>
    </row>
    <row r="118" spans="1:3" hidden="1">
      <c r="A118">
        <v>1</v>
      </c>
      <c r="B118" s="77" t="s">
        <v>206</v>
      </c>
      <c r="C118" s="76" t="s">
        <v>207</v>
      </c>
    </row>
    <row r="119" spans="1:3" hidden="1">
      <c r="A119">
        <v>2</v>
      </c>
      <c r="B119" s="77" t="s">
        <v>208</v>
      </c>
      <c r="C119" s="76" t="s">
        <v>209</v>
      </c>
    </row>
    <row r="120" spans="1:3" hidden="1">
      <c r="A120">
        <v>3</v>
      </c>
      <c r="B120" s="77" t="s">
        <v>210</v>
      </c>
      <c r="C120" s="76" t="s">
        <v>210</v>
      </c>
    </row>
    <row r="121" spans="1:3" hidden="1">
      <c r="A121">
        <v>4</v>
      </c>
      <c r="B121" s="77" t="s">
        <v>211</v>
      </c>
      <c r="C121" s="76" t="s">
        <v>211</v>
      </c>
    </row>
    <row r="122" spans="1:3" hidden="1">
      <c r="A122">
        <v>5</v>
      </c>
      <c r="B122" s="16" t="s">
        <v>212</v>
      </c>
      <c r="C122" s="76" t="s">
        <v>213</v>
      </c>
    </row>
    <row r="123" spans="1:3" hidden="1">
      <c r="A123">
        <v>6</v>
      </c>
      <c r="B123" s="77" t="s">
        <v>57</v>
      </c>
      <c r="C123" s="76" t="s">
        <v>214</v>
      </c>
    </row>
    <row r="124" spans="1:3" hidden="1">
      <c r="A124">
        <v>7</v>
      </c>
      <c r="B124" s="77" t="s">
        <v>215</v>
      </c>
      <c r="C124" s="16" t="s">
        <v>213</v>
      </c>
    </row>
    <row r="125" spans="1:3" hidden="1">
      <c r="A125">
        <v>8</v>
      </c>
      <c r="B125" s="16" t="s">
        <v>216</v>
      </c>
      <c r="C125" s="16" t="s">
        <v>217</v>
      </c>
    </row>
    <row r="126" spans="1:3" hidden="1">
      <c r="B126" s="77" t="s">
        <v>218</v>
      </c>
      <c r="C126" s="76" t="s">
        <v>218</v>
      </c>
    </row>
    <row r="127" spans="1:3" hidden="1">
      <c r="B127" s="77" t="s">
        <v>219</v>
      </c>
      <c r="C127" s="76" t="s">
        <v>219</v>
      </c>
    </row>
    <row r="128" spans="1:3" hidden="1">
      <c r="C128" s="75"/>
    </row>
  </sheetData>
  <sheetProtection algorithmName="SHA-512" hashValue="OlSew2WkJSxzZ2BUCfl/LKKlxlKfo+fZOCqgPJdk5ZuAB7n+hnlL6CeciEiGMLZ/GJop/lM5LbLUzXsmSgtBoA==" saltValue="8KfzBT8scLoY6/AFmDUo9A==" spinCount="100000" sheet="1" objects="1" scenarios="1"/>
  <mergeCells count="4">
    <mergeCell ref="D2:G2"/>
    <mergeCell ref="H2:K2"/>
    <mergeCell ref="D103:G103"/>
    <mergeCell ref="H103:K103"/>
  </mergeCells>
  <phoneticPr fontId="1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5328FC-CD9E-4806-9C78-55B80855ECE3}">
  <sheetPr>
    <tabColor rgb="FF92D050"/>
  </sheetPr>
  <dimension ref="B2:X97"/>
  <sheetViews>
    <sheetView showGridLines="0" workbookViewId="0">
      <selection activeCell="V7" sqref="V7"/>
    </sheetView>
  </sheetViews>
  <sheetFormatPr defaultRowHeight="12.75"/>
  <cols>
    <col min="23" max="23" width="28.42578125" customWidth="1"/>
    <col min="24" max="24" width="58.85546875" customWidth="1"/>
  </cols>
  <sheetData>
    <row r="2" spans="2:24">
      <c r="B2" s="16" t="s">
        <v>220</v>
      </c>
    </row>
    <row r="3" spans="2:24">
      <c r="W3" s="16" t="s">
        <v>221</v>
      </c>
    </row>
    <row r="4" spans="2:24" ht="15">
      <c r="W4" s="74" t="s">
        <v>18</v>
      </c>
      <c r="X4" s="74" t="s">
        <v>111</v>
      </c>
    </row>
    <row r="5" spans="2:24">
      <c r="W5" s="23" t="s">
        <v>52</v>
      </c>
      <c r="X5" s="11" t="s">
        <v>30</v>
      </c>
    </row>
    <row r="6" spans="2:24">
      <c r="W6" s="23" t="s">
        <v>52</v>
      </c>
      <c r="X6" s="11" t="s">
        <v>125</v>
      </c>
    </row>
    <row r="7" spans="2:24">
      <c r="W7" s="23" t="s">
        <v>52</v>
      </c>
      <c r="X7" s="11" t="s">
        <v>127</v>
      </c>
    </row>
    <row r="8" spans="2:24">
      <c r="W8" s="23" t="s">
        <v>52</v>
      </c>
      <c r="X8" s="11" t="s">
        <v>129</v>
      </c>
    </row>
    <row r="9" spans="2:24">
      <c r="W9" s="23" t="s">
        <v>52</v>
      </c>
      <c r="X9" s="11" t="s">
        <v>131</v>
      </c>
    </row>
    <row r="10" spans="2:24">
      <c r="W10" s="23" t="s">
        <v>52</v>
      </c>
      <c r="X10" s="11" t="s">
        <v>133</v>
      </c>
    </row>
    <row r="11" spans="2:24">
      <c r="W11" s="23" t="s">
        <v>52</v>
      </c>
      <c r="X11" s="11" t="s">
        <v>135</v>
      </c>
    </row>
    <row r="12" spans="2:24">
      <c r="W12" s="23" t="s">
        <v>52</v>
      </c>
      <c r="X12" s="11" t="s">
        <v>137</v>
      </c>
    </row>
    <row r="13" spans="2:24">
      <c r="W13" s="23" t="s">
        <v>52</v>
      </c>
      <c r="X13" s="11" t="s">
        <v>32</v>
      </c>
    </row>
    <row r="14" spans="2:24">
      <c r="W14" s="23" t="s">
        <v>52</v>
      </c>
      <c r="X14" s="11" t="s">
        <v>138</v>
      </c>
    </row>
    <row r="15" spans="2:24">
      <c r="W15" s="23" t="s">
        <v>52</v>
      </c>
      <c r="X15" s="11" t="s">
        <v>139</v>
      </c>
    </row>
    <row r="16" spans="2:24">
      <c r="W16" s="23" t="s">
        <v>52</v>
      </c>
      <c r="X16" s="11" t="s">
        <v>36</v>
      </c>
    </row>
    <row r="17" spans="23:24">
      <c r="W17" s="23" t="s">
        <v>52</v>
      </c>
      <c r="X17" s="11" t="s">
        <v>140</v>
      </c>
    </row>
    <row r="18" spans="23:24">
      <c r="W18" s="23" t="s">
        <v>52</v>
      </c>
      <c r="X18" s="11" t="s">
        <v>141</v>
      </c>
    </row>
    <row r="19" spans="23:24">
      <c r="W19" s="73" t="s">
        <v>53</v>
      </c>
      <c r="X19" s="12" t="s">
        <v>142</v>
      </c>
    </row>
    <row r="20" spans="23:24">
      <c r="W20" s="73" t="s">
        <v>53</v>
      </c>
      <c r="X20" s="12" t="s">
        <v>40</v>
      </c>
    </row>
    <row r="21" spans="23:24">
      <c r="W21" s="73" t="s">
        <v>53</v>
      </c>
      <c r="X21" s="12" t="s">
        <v>143</v>
      </c>
    </row>
    <row r="22" spans="23:24">
      <c r="W22" s="73" t="s">
        <v>53</v>
      </c>
      <c r="X22" s="13" t="s">
        <v>144</v>
      </c>
    </row>
    <row r="23" spans="23:24">
      <c r="W23" s="73" t="s">
        <v>53</v>
      </c>
      <c r="X23" s="13" t="s">
        <v>145</v>
      </c>
    </row>
    <row r="24" spans="23:24">
      <c r="W24" s="73" t="s">
        <v>53</v>
      </c>
      <c r="X24" s="13" t="s">
        <v>146</v>
      </c>
    </row>
    <row r="25" spans="23:24">
      <c r="W25" s="73" t="s">
        <v>53</v>
      </c>
      <c r="X25" s="13" t="s">
        <v>147</v>
      </c>
    </row>
    <row r="26" spans="23:24">
      <c r="W26" s="73" t="s">
        <v>53</v>
      </c>
      <c r="X26" s="13" t="s">
        <v>41</v>
      </c>
    </row>
    <row r="27" spans="23:24">
      <c r="W27" s="73" t="s">
        <v>53</v>
      </c>
      <c r="X27" s="13" t="s">
        <v>148</v>
      </c>
    </row>
    <row r="28" spans="23:24">
      <c r="W28" s="73" t="s">
        <v>53</v>
      </c>
      <c r="X28" s="13" t="s">
        <v>149</v>
      </c>
    </row>
    <row r="29" spans="23:24">
      <c r="W29" s="73" t="s">
        <v>53</v>
      </c>
      <c r="X29" s="13" t="s">
        <v>42</v>
      </c>
    </row>
    <row r="30" spans="23:24">
      <c r="W30" s="73" t="s">
        <v>53</v>
      </c>
      <c r="X30" s="13" t="s">
        <v>150</v>
      </c>
    </row>
    <row r="31" spans="23:24">
      <c r="W31" s="73" t="s">
        <v>53</v>
      </c>
      <c r="X31" s="12" t="s">
        <v>151</v>
      </c>
    </row>
    <row r="32" spans="23:24">
      <c r="W32" s="73" t="s">
        <v>53</v>
      </c>
      <c r="X32" s="12" t="s">
        <v>152</v>
      </c>
    </row>
    <row r="33" spans="23:24">
      <c r="W33" s="73" t="s">
        <v>53</v>
      </c>
      <c r="X33" s="12" t="s">
        <v>153</v>
      </c>
    </row>
    <row r="34" spans="23:24">
      <c r="W34" s="73" t="s">
        <v>53</v>
      </c>
      <c r="X34" s="12" t="s">
        <v>154</v>
      </c>
    </row>
    <row r="35" spans="23:24">
      <c r="W35" s="73" t="s">
        <v>53</v>
      </c>
      <c r="X35" s="12" t="s">
        <v>155</v>
      </c>
    </row>
    <row r="36" spans="23:24">
      <c r="W36" s="73" t="s">
        <v>53</v>
      </c>
      <c r="X36" s="12" t="s">
        <v>156</v>
      </c>
    </row>
    <row r="37" spans="23:24">
      <c r="W37" s="73" t="s">
        <v>53</v>
      </c>
      <c r="X37" s="12" t="s">
        <v>157</v>
      </c>
    </row>
    <row r="38" spans="23:24">
      <c r="W38" s="73" t="s">
        <v>53</v>
      </c>
      <c r="X38" s="12" t="s">
        <v>158</v>
      </c>
    </row>
    <row r="39" spans="23:24">
      <c r="W39" s="24" t="s">
        <v>54</v>
      </c>
      <c r="X39" s="14" t="s">
        <v>159</v>
      </c>
    </row>
    <row r="40" spans="23:24">
      <c r="W40" s="24" t="s">
        <v>54</v>
      </c>
      <c r="X40" s="14" t="s">
        <v>160</v>
      </c>
    </row>
    <row r="41" spans="23:24">
      <c r="W41" s="24" t="s">
        <v>54</v>
      </c>
      <c r="X41" s="14" t="s">
        <v>161</v>
      </c>
    </row>
    <row r="42" spans="23:24">
      <c r="W42" s="24" t="s">
        <v>54</v>
      </c>
      <c r="X42" s="14" t="s">
        <v>162</v>
      </c>
    </row>
    <row r="43" spans="23:24">
      <c r="W43" s="24" t="s">
        <v>54</v>
      </c>
      <c r="X43" s="14" t="s">
        <v>163</v>
      </c>
    </row>
    <row r="44" spans="23:24">
      <c r="W44" s="24" t="s">
        <v>54</v>
      </c>
      <c r="X44" s="14" t="s">
        <v>164</v>
      </c>
    </row>
    <row r="45" spans="23:24">
      <c r="W45" s="24" t="s">
        <v>54</v>
      </c>
      <c r="X45" s="14" t="s">
        <v>165</v>
      </c>
    </row>
    <row r="46" spans="23:24">
      <c r="W46" s="24" t="s">
        <v>54</v>
      </c>
      <c r="X46" s="14" t="s">
        <v>166</v>
      </c>
    </row>
    <row r="47" spans="23:24">
      <c r="W47" s="24" t="s">
        <v>54</v>
      </c>
      <c r="X47" s="14" t="s">
        <v>167</v>
      </c>
    </row>
    <row r="48" spans="23:24">
      <c r="W48" s="24" t="s">
        <v>54</v>
      </c>
      <c r="X48" s="14" t="s">
        <v>168</v>
      </c>
    </row>
    <row r="49" spans="23:24">
      <c r="W49" s="24" t="s">
        <v>54</v>
      </c>
      <c r="X49" s="11" t="s">
        <v>169</v>
      </c>
    </row>
    <row r="50" spans="23:24">
      <c r="W50" s="24" t="s">
        <v>54</v>
      </c>
      <c r="X50" s="11" t="s">
        <v>170</v>
      </c>
    </row>
    <row r="51" spans="23:24">
      <c r="W51" s="24" t="s">
        <v>54</v>
      </c>
      <c r="X51" s="11" t="s">
        <v>171</v>
      </c>
    </row>
    <row r="52" spans="23:24">
      <c r="W52" s="24" t="s">
        <v>54</v>
      </c>
      <c r="X52" s="11" t="s">
        <v>172</v>
      </c>
    </row>
    <row r="53" spans="23:24">
      <c r="W53" s="24" t="s">
        <v>54</v>
      </c>
      <c r="X53" s="11" t="s">
        <v>46</v>
      </c>
    </row>
    <row r="54" spans="23:24">
      <c r="W54" s="73" t="s">
        <v>55</v>
      </c>
      <c r="X54" s="12" t="s">
        <v>173</v>
      </c>
    </row>
    <row r="55" spans="23:24">
      <c r="W55" s="73" t="s">
        <v>55</v>
      </c>
      <c r="X55" s="12" t="s">
        <v>174</v>
      </c>
    </row>
    <row r="56" spans="23:24">
      <c r="W56" s="73" t="s">
        <v>55</v>
      </c>
      <c r="X56" s="12" t="s">
        <v>37</v>
      </c>
    </row>
    <row r="57" spans="23:24">
      <c r="W57" s="73" t="s">
        <v>55</v>
      </c>
      <c r="X57" s="12" t="s">
        <v>175</v>
      </c>
    </row>
    <row r="58" spans="23:24">
      <c r="W58" s="73" t="s">
        <v>55</v>
      </c>
      <c r="X58" s="12" t="s">
        <v>176</v>
      </c>
    </row>
    <row r="59" spans="23:24">
      <c r="W59" s="73" t="s">
        <v>55</v>
      </c>
      <c r="X59" s="12" t="s">
        <v>177</v>
      </c>
    </row>
    <row r="60" spans="23:24">
      <c r="W60" s="73" t="s">
        <v>55</v>
      </c>
      <c r="X60" s="12" t="s">
        <v>43</v>
      </c>
    </row>
    <row r="61" spans="23:24">
      <c r="W61" s="73" t="s">
        <v>55</v>
      </c>
      <c r="X61" s="12" t="s">
        <v>39</v>
      </c>
    </row>
    <row r="62" spans="23:24">
      <c r="W62" s="73" t="s">
        <v>55</v>
      </c>
      <c r="X62" s="12" t="s">
        <v>178</v>
      </c>
    </row>
    <row r="63" spans="23:24">
      <c r="W63" s="73" t="s">
        <v>55</v>
      </c>
      <c r="X63" s="12" t="s">
        <v>179</v>
      </c>
    </row>
    <row r="64" spans="23:24">
      <c r="W64" s="73" t="s">
        <v>55</v>
      </c>
      <c r="X64" s="12" t="s">
        <v>180</v>
      </c>
    </row>
    <row r="65" spans="23:24">
      <c r="W65" s="73" t="s">
        <v>55</v>
      </c>
      <c r="X65" s="12" t="s">
        <v>181</v>
      </c>
    </row>
    <row r="66" spans="23:24">
      <c r="W66" s="73" t="s">
        <v>55</v>
      </c>
      <c r="X66" s="12" t="s">
        <v>182</v>
      </c>
    </row>
    <row r="67" spans="23:24">
      <c r="W67" s="24" t="s">
        <v>56</v>
      </c>
      <c r="X67" s="11" t="s">
        <v>183</v>
      </c>
    </row>
    <row r="68" spans="23:24">
      <c r="W68" s="24" t="s">
        <v>56</v>
      </c>
      <c r="X68" s="11" t="s">
        <v>184</v>
      </c>
    </row>
    <row r="69" spans="23:24">
      <c r="W69" s="24" t="s">
        <v>56</v>
      </c>
      <c r="X69" s="11" t="s">
        <v>185</v>
      </c>
    </row>
    <row r="70" spans="23:24">
      <c r="W70" s="24" t="s">
        <v>56</v>
      </c>
      <c r="X70" s="11" t="s">
        <v>186</v>
      </c>
    </row>
    <row r="71" spans="23:24">
      <c r="W71" s="24" t="s">
        <v>56</v>
      </c>
      <c r="X71" s="11" t="s">
        <v>35</v>
      </c>
    </row>
    <row r="72" spans="23:24">
      <c r="W72" s="24" t="s">
        <v>56</v>
      </c>
      <c r="X72" s="11" t="s">
        <v>33</v>
      </c>
    </row>
    <row r="73" spans="23:24">
      <c r="W73" s="24" t="s">
        <v>56</v>
      </c>
      <c r="X73" s="11" t="s">
        <v>38</v>
      </c>
    </row>
    <row r="74" spans="23:24">
      <c r="W74" s="24" t="s">
        <v>56</v>
      </c>
      <c r="X74" s="11" t="s">
        <v>187</v>
      </c>
    </row>
    <row r="75" spans="23:24">
      <c r="W75" s="24" t="s">
        <v>56</v>
      </c>
      <c r="X75" s="11" t="s">
        <v>188</v>
      </c>
    </row>
    <row r="76" spans="23:24">
      <c r="W76" s="24" t="s">
        <v>56</v>
      </c>
      <c r="X76" s="11" t="s">
        <v>189</v>
      </c>
    </row>
    <row r="77" spans="23:24">
      <c r="W77" s="24" t="s">
        <v>56</v>
      </c>
      <c r="X77" s="11" t="s">
        <v>190</v>
      </c>
    </row>
    <row r="78" spans="23:24">
      <c r="W78" s="24" t="s">
        <v>56</v>
      </c>
      <c r="X78" s="11" t="s">
        <v>191</v>
      </c>
    </row>
    <row r="79" spans="23:24">
      <c r="W79" s="73" t="s">
        <v>57</v>
      </c>
      <c r="X79" s="12" t="s">
        <v>192</v>
      </c>
    </row>
    <row r="80" spans="23:24">
      <c r="W80" s="73" t="s">
        <v>57</v>
      </c>
      <c r="X80" s="12" t="s">
        <v>45</v>
      </c>
    </row>
    <row r="81" spans="23:24">
      <c r="W81" s="73" t="s">
        <v>57</v>
      </c>
      <c r="X81" s="12" t="s">
        <v>193</v>
      </c>
    </row>
    <row r="82" spans="23:24">
      <c r="W82" s="73" t="s">
        <v>57</v>
      </c>
      <c r="X82" s="12" t="s">
        <v>194</v>
      </c>
    </row>
    <row r="83" spans="23:24">
      <c r="W83" s="24" t="s">
        <v>58</v>
      </c>
      <c r="X83" s="11" t="s">
        <v>195</v>
      </c>
    </row>
    <row r="84" spans="23:24">
      <c r="W84" s="24" t="s">
        <v>58</v>
      </c>
      <c r="X84" s="11" t="s">
        <v>44</v>
      </c>
    </row>
    <row r="85" spans="23:24">
      <c r="W85" s="24" t="s">
        <v>58</v>
      </c>
      <c r="X85" s="11" t="s">
        <v>196</v>
      </c>
    </row>
    <row r="86" spans="23:24">
      <c r="W86" s="24" t="s">
        <v>58</v>
      </c>
      <c r="X86" s="11" t="s">
        <v>197</v>
      </c>
    </row>
    <row r="87" spans="23:24">
      <c r="W87" s="24" t="s">
        <v>58</v>
      </c>
      <c r="X87" s="11" t="s">
        <v>198</v>
      </c>
    </row>
    <row r="88" spans="23:24">
      <c r="W88" s="13" t="s">
        <v>59</v>
      </c>
      <c r="X88" s="13" t="s">
        <v>199</v>
      </c>
    </row>
    <row r="89" spans="23:24">
      <c r="W89" s="13" t="s">
        <v>59</v>
      </c>
      <c r="X89" s="13" t="s">
        <v>200</v>
      </c>
    </row>
    <row r="90" spans="23:24">
      <c r="W90" s="13" t="s">
        <v>59</v>
      </c>
      <c r="X90" s="13" t="s">
        <v>47</v>
      </c>
    </row>
    <row r="91" spans="23:24">
      <c r="W91" s="13" t="s">
        <v>59</v>
      </c>
      <c r="X91" s="13" t="s">
        <v>201</v>
      </c>
    </row>
    <row r="92" spans="23:24">
      <c r="W92" s="13" t="s">
        <v>59</v>
      </c>
      <c r="X92" s="13" t="s">
        <v>202</v>
      </c>
    </row>
    <row r="93" spans="23:24">
      <c r="W93" s="13" t="s">
        <v>59</v>
      </c>
      <c r="X93" s="13" t="s">
        <v>203</v>
      </c>
    </row>
    <row r="94" spans="23:24">
      <c r="W94" s="13"/>
      <c r="X94" s="13"/>
    </row>
    <row r="95" spans="23:24">
      <c r="W95" s="13"/>
      <c r="X95" s="13"/>
    </row>
    <row r="96" spans="23:24">
      <c r="W96" s="13"/>
      <c r="X96" s="13"/>
    </row>
    <row r="97" spans="23:24">
      <c r="W97" s="13"/>
      <c r="X97" s="13"/>
    </row>
  </sheetData>
  <sheetProtection algorithmName="SHA-512" hashValue="aquRy8B4UHEcEC8SXXv8Uq4qO+pjKfHoLrULD6u3T1/9vsw6O+oi7kH/8DYq3EgelDvXkefs8Ccg2Sv5tsrtNQ==" saltValue="4sE4C1dnQEYuEAmXFlHezQ==" spinCount="100000" sheet="1" objects="1" scenarios="1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713B5A-41DB-4B50-A9AD-34837C3E7EFC}">
  <sheetPr>
    <tabColor rgb="FF92D050"/>
  </sheetPr>
  <dimension ref="Y4:Z31"/>
  <sheetViews>
    <sheetView showGridLines="0" workbookViewId="0">
      <selection activeCell="X8" sqref="X8"/>
    </sheetView>
  </sheetViews>
  <sheetFormatPr defaultRowHeight="12.75"/>
  <cols>
    <col min="25" max="25" width="37.28515625" customWidth="1"/>
    <col min="26" max="26" width="66.5703125" customWidth="1"/>
  </cols>
  <sheetData>
    <row r="4" spans="25:26" ht="30">
      <c r="Y4" s="100" t="s">
        <v>18</v>
      </c>
      <c r="Z4" s="101" t="s">
        <v>222</v>
      </c>
    </row>
    <row r="5" spans="25:26">
      <c r="Y5" s="191" t="s">
        <v>63</v>
      </c>
      <c r="Z5" s="102" t="s">
        <v>223</v>
      </c>
    </row>
    <row r="6" spans="25:26">
      <c r="Y6" s="192"/>
      <c r="Z6" s="103" t="s">
        <v>224</v>
      </c>
    </row>
    <row r="7" spans="25:26" ht="25.5">
      <c r="Y7" s="192"/>
      <c r="Z7" s="103" t="s">
        <v>225</v>
      </c>
    </row>
    <row r="8" spans="25:26" ht="38.25">
      <c r="Y8" s="192"/>
      <c r="Z8" s="103" t="s">
        <v>226</v>
      </c>
    </row>
    <row r="9" spans="25:26" ht="25.5">
      <c r="Y9" s="192"/>
      <c r="Z9" s="103" t="s">
        <v>227</v>
      </c>
    </row>
    <row r="10" spans="25:26">
      <c r="Y10" s="191" t="s">
        <v>64</v>
      </c>
      <c r="Z10" s="103" t="s">
        <v>228</v>
      </c>
    </row>
    <row r="11" spans="25:26">
      <c r="Y11" s="192"/>
      <c r="Z11" s="102" t="s">
        <v>229</v>
      </c>
    </row>
    <row r="12" spans="25:26">
      <c r="Y12" s="192"/>
      <c r="Z12" s="103" t="s">
        <v>230</v>
      </c>
    </row>
    <row r="13" spans="25:26">
      <c r="Y13" s="192"/>
      <c r="Z13" s="104" t="s">
        <v>231</v>
      </c>
    </row>
    <row r="14" spans="25:26">
      <c r="Y14" s="192"/>
      <c r="Z14" s="104" t="s">
        <v>232</v>
      </c>
    </row>
    <row r="15" spans="25:26">
      <c r="Y15" s="191" t="s">
        <v>65</v>
      </c>
      <c r="Z15" s="104" t="s">
        <v>233</v>
      </c>
    </row>
    <row r="16" spans="25:26">
      <c r="Y16" s="192"/>
      <c r="Z16" s="105" t="s">
        <v>234</v>
      </c>
    </row>
    <row r="17" spans="25:26">
      <c r="Y17" s="192"/>
      <c r="Z17" s="106" t="s">
        <v>235</v>
      </c>
    </row>
    <row r="18" spans="25:26">
      <c r="Y18" s="192"/>
      <c r="Z18" s="106" t="s">
        <v>236</v>
      </c>
    </row>
    <row r="19" spans="25:26">
      <c r="Y19" s="192"/>
      <c r="Z19" s="107" t="s">
        <v>237</v>
      </c>
    </row>
    <row r="20" spans="25:26">
      <c r="Y20" s="191" t="s">
        <v>66</v>
      </c>
      <c r="Z20" s="103" t="s">
        <v>238</v>
      </c>
    </row>
    <row r="21" spans="25:26">
      <c r="Y21" s="192"/>
      <c r="Z21" s="108" t="s">
        <v>234</v>
      </c>
    </row>
    <row r="22" spans="25:26">
      <c r="Y22" s="192"/>
      <c r="Z22" s="106" t="s">
        <v>239</v>
      </c>
    </row>
    <row r="23" spans="25:26" ht="25.5">
      <c r="Y23" s="192"/>
      <c r="Z23" s="106" t="s">
        <v>240</v>
      </c>
    </row>
    <row r="24" spans="25:26">
      <c r="Y24" s="192"/>
      <c r="Z24" s="109" t="s">
        <v>241</v>
      </c>
    </row>
    <row r="25" spans="25:26">
      <c r="Y25" s="192"/>
      <c r="Z25" s="109" t="s">
        <v>242</v>
      </c>
    </row>
    <row r="26" spans="25:26">
      <c r="Y26" s="192"/>
      <c r="Z26" s="110" t="s">
        <v>243</v>
      </c>
    </row>
    <row r="27" spans="25:26">
      <c r="Y27" s="191" t="s">
        <v>67</v>
      </c>
      <c r="Z27" s="104" t="s">
        <v>244</v>
      </c>
    </row>
    <row r="28" spans="25:26">
      <c r="Y28" s="191"/>
      <c r="Z28" s="104" t="s">
        <v>245</v>
      </c>
    </row>
    <row r="29" spans="25:26">
      <c r="Y29" s="191"/>
      <c r="Z29" s="104" t="s">
        <v>246</v>
      </c>
    </row>
    <row r="30" spans="25:26">
      <c r="Y30" s="191"/>
      <c r="Z30" s="104" t="s">
        <v>247</v>
      </c>
    </row>
    <row r="31" spans="25:26">
      <c r="Y31" s="191"/>
      <c r="Z31" s="103" t="s">
        <v>248</v>
      </c>
    </row>
  </sheetData>
  <sheetProtection algorithmName="SHA-512" hashValue="maRPyC2FEbRPRXcuJqlfYfBo8lgQ05SEvXZSATHOC3o6UixdKYqRrKBclucZ/RH+LegpTw/lKJiYXyJYxdEvWw==" saltValue="V2NrIMf+PnLvpemqEvwrjQ==" spinCount="100000" sheet="1" objects="1" scenarios="1"/>
  <mergeCells count="5">
    <mergeCell ref="Y5:Y9"/>
    <mergeCell ref="Y10:Y14"/>
    <mergeCell ref="Y15:Y19"/>
    <mergeCell ref="Y20:Y26"/>
    <mergeCell ref="Y27:Y3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Premkumar Mani</dc:creator>
  <cp:keywords/>
  <dc:description/>
  <cp:lastModifiedBy/>
  <cp:revision/>
  <dcterms:created xsi:type="dcterms:W3CDTF">2006-06-01T06:31:23Z</dcterms:created>
  <dcterms:modified xsi:type="dcterms:W3CDTF">2026-01-06T15:21:52Z</dcterms:modified>
  <cp:category/>
  <cp:contentStatus/>
</cp:coreProperties>
</file>